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750" windowWidth="24435" windowHeight="11445" tabRatio="791"/>
  </bookViews>
  <sheets>
    <sheet name="INSTRUCTIONS" sheetId="38" r:id="rId1"/>
    <sheet name="EXAMPLE Rev Cap Forecast" sheetId="39" r:id="rId2"/>
    <sheet name="BLANK Rev Forecast" sheetId="34" r:id="rId3"/>
  </sheets>
  <calcPr calcId="145621"/>
</workbook>
</file>

<file path=xl/calcChain.xml><?xml version="1.0" encoding="utf-8"?>
<calcChain xmlns="http://schemas.openxmlformats.org/spreadsheetml/2006/main">
  <c r="R52" i="34" l="1"/>
  <c r="H40" i="34"/>
  <c r="F40" i="34" s="1"/>
  <c r="AB39" i="34"/>
  <c r="W39" i="34"/>
  <c r="W40" i="34" s="1"/>
  <c r="L39" i="34"/>
  <c r="L40" i="34" s="1"/>
  <c r="J40" i="34" s="1"/>
  <c r="F39" i="34"/>
  <c r="H36" i="34"/>
  <c r="F36" i="34" s="1"/>
  <c r="AB35" i="34"/>
  <c r="W35" i="34"/>
  <c r="L35" i="34"/>
  <c r="U35" i="34" s="1"/>
  <c r="F35" i="34"/>
  <c r="AB34" i="34"/>
  <c r="W34" i="34"/>
  <c r="L34" i="34"/>
  <c r="U34" i="34" s="1"/>
  <c r="Z34" i="34" s="1"/>
  <c r="F34" i="34"/>
  <c r="AB33" i="34"/>
  <c r="W33" i="34"/>
  <c r="P33" i="34"/>
  <c r="L33" i="34"/>
  <c r="U33" i="34" s="1"/>
  <c r="F33" i="34"/>
  <c r="AB32" i="34"/>
  <c r="W32" i="34"/>
  <c r="L32" i="34"/>
  <c r="U32" i="34" s="1"/>
  <c r="F32" i="34"/>
  <c r="AB31" i="34"/>
  <c r="W31" i="34"/>
  <c r="L31" i="34"/>
  <c r="U31" i="34" s="1"/>
  <c r="F31" i="34"/>
  <c r="AB30" i="34"/>
  <c r="W30" i="34"/>
  <c r="L30" i="34"/>
  <c r="U30" i="34" s="1"/>
  <c r="F30" i="34"/>
  <c r="AB29" i="34"/>
  <c r="W29" i="34"/>
  <c r="P29" i="34"/>
  <c r="L29" i="34"/>
  <c r="U29" i="34" s="1"/>
  <c r="F29" i="34"/>
  <c r="AB28" i="34"/>
  <c r="W28" i="34"/>
  <c r="L28" i="34"/>
  <c r="U28" i="34" s="1"/>
  <c r="F28" i="34"/>
  <c r="AB27" i="34"/>
  <c r="W27" i="34"/>
  <c r="L27" i="34"/>
  <c r="U27" i="34" s="1"/>
  <c r="F27" i="34"/>
  <c r="AB26" i="34"/>
  <c r="W26" i="34"/>
  <c r="L26" i="34"/>
  <c r="U26" i="34" s="1"/>
  <c r="Z26" i="34" s="1"/>
  <c r="F26" i="34"/>
  <c r="AB25" i="34"/>
  <c r="W25" i="34"/>
  <c r="W36" i="34" s="1"/>
  <c r="L25" i="34"/>
  <c r="L36" i="34" s="1"/>
  <c r="J36" i="34" s="1"/>
  <c r="F25" i="34"/>
  <c r="H22" i="34"/>
  <c r="F22" i="34" s="1"/>
  <c r="AB21" i="34"/>
  <c r="W21" i="34"/>
  <c r="L21" i="34"/>
  <c r="U21" i="34" s="1"/>
  <c r="F21" i="34"/>
  <c r="AB20" i="34"/>
  <c r="W20" i="34"/>
  <c r="L20" i="34"/>
  <c r="U20" i="34" s="1"/>
  <c r="F20" i="34"/>
  <c r="AB19" i="34"/>
  <c r="W19" i="34"/>
  <c r="W22" i="34" s="1"/>
  <c r="L19" i="34"/>
  <c r="L22" i="34" s="1"/>
  <c r="J22" i="34" s="1"/>
  <c r="F19" i="34"/>
  <c r="H16" i="34"/>
  <c r="H43" i="34" s="1"/>
  <c r="AB15" i="34"/>
  <c r="W15" i="34"/>
  <c r="L15" i="34"/>
  <c r="U15" i="34" s="1"/>
  <c r="F15" i="34"/>
  <c r="AB14" i="34"/>
  <c r="W14" i="34"/>
  <c r="L14" i="34"/>
  <c r="U14" i="34" s="1"/>
  <c r="F14" i="34"/>
  <c r="AB13" i="34"/>
  <c r="W13" i="34"/>
  <c r="W16" i="34" s="1"/>
  <c r="W43" i="34" s="1"/>
  <c r="L13" i="34"/>
  <c r="L16" i="34" s="1"/>
  <c r="F13" i="34"/>
  <c r="AH10" i="34"/>
  <c r="AH9" i="34"/>
  <c r="AH11" i="34" s="1"/>
  <c r="AG13" i="34" s="1"/>
  <c r="AH8" i="34"/>
  <c r="H36" i="39"/>
  <c r="H40" i="39"/>
  <c r="F40" i="39" s="1"/>
  <c r="AB39" i="39"/>
  <c r="W39" i="39"/>
  <c r="W40" i="39" s="1"/>
  <c r="L39" i="39"/>
  <c r="L40" i="39" s="1"/>
  <c r="J40" i="39" s="1"/>
  <c r="F39" i="39"/>
  <c r="F36" i="39"/>
  <c r="AB35" i="39"/>
  <c r="W35" i="39"/>
  <c r="L35" i="39"/>
  <c r="P35" i="39" s="1"/>
  <c r="F35" i="39"/>
  <c r="AB34" i="39"/>
  <c r="W34" i="39"/>
  <c r="L34" i="39"/>
  <c r="U34" i="39" s="1"/>
  <c r="F34" i="39"/>
  <c r="AB33" i="39"/>
  <c r="W33" i="39"/>
  <c r="L33" i="39"/>
  <c r="P33" i="39" s="1"/>
  <c r="F33" i="39"/>
  <c r="AB32" i="39"/>
  <c r="W32" i="39"/>
  <c r="L32" i="39"/>
  <c r="U32" i="39" s="1"/>
  <c r="F32" i="39"/>
  <c r="AB31" i="39"/>
  <c r="W31" i="39"/>
  <c r="L31" i="39"/>
  <c r="P31" i="39" s="1"/>
  <c r="F31" i="39"/>
  <c r="AB30" i="39"/>
  <c r="W30" i="39"/>
  <c r="L30" i="39"/>
  <c r="U30" i="39" s="1"/>
  <c r="F30" i="39"/>
  <c r="AB29" i="39"/>
  <c r="W29" i="39"/>
  <c r="L29" i="39"/>
  <c r="P29" i="39" s="1"/>
  <c r="F29" i="39"/>
  <c r="AB28" i="39"/>
  <c r="W28" i="39"/>
  <c r="L28" i="39"/>
  <c r="U28" i="39" s="1"/>
  <c r="F28" i="39"/>
  <c r="AB27" i="39"/>
  <c r="W27" i="39"/>
  <c r="L27" i="39"/>
  <c r="P27" i="39" s="1"/>
  <c r="F27" i="39"/>
  <c r="AB26" i="39"/>
  <c r="W26" i="39"/>
  <c r="L26" i="39"/>
  <c r="U26" i="39" s="1"/>
  <c r="F26" i="39"/>
  <c r="AB25" i="39"/>
  <c r="W25" i="39"/>
  <c r="L25" i="39"/>
  <c r="L36" i="39" s="1"/>
  <c r="J36" i="39" s="1"/>
  <c r="F25" i="39"/>
  <c r="H22" i="39"/>
  <c r="F22" i="39" s="1"/>
  <c r="AB21" i="39"/>
  <c r="W21" i="39"/>
  <c r="L21" i="39"/>
  <c r="P21" i="39" s="1"/>
  <c r="F21" i="39"/>
  <c r="AB20" i="39"/>
  <c r="W20" i="39"/>
  <c r="L20" i="39"/>
  <c r="U20" i="39" s="1"/>
  <c r="F20" i="39"/>
  <c r="AB19" i="39"/>
  <c r="W19" i="39"/>
  <c r="L19" i="39"/>
  <c r="F19" i="39"/>
  <c r="H16" i="39"/>
  <c r="H43" i="39" s="1"/>
  <c r="AB15" i="39"/>
  <c r="W15" i="39"/>
  <c r="L15" i="39"/>
  <c r="P15" i="39" s="1"/>
  <c r="F15" i="39"/>
  <c r="AB14" i="39"/>
  <c r="W14" i="39"/>
  <c r="P14" i="39"/>
  <c r="L14" i="39"/>
  <c r="U14" i="39" s="1"/>
  <c r="F14" i="39"/>
  <c r="AB13" i="39"/>
  <c r="W13" i="39"/>
  <c r="L13" i="39"/>
  <c r="L16" i="39" s="1"/>
  <c r="J16" i="39" s="1"/>
  <c r="F13" i="39"/>
  <c r="AH10" i="39"/>
  <c r="AH9" i="39"/>
  <c r="AH8" i="39"/>
  <c r="AH11" i="39" l="1"/>
  <c r="AG13" i="39" s="1"/>
  <c r="P39" i="34"/>
  <c r="P40" i="34" s="1"/>
  <c r="Z30" i="34"/>
  <c r="P27" i="34"/>
  <c r="Z28" i="34"/>
  <c r="P31" i="34"/>
  <c r="Z32" i="34"/>
  <c r="P35" i="34"/>
  <c r="P25" i="34"/>
  <c r="P19" i="34"/>
  <c r="P21" i="34"/>
  <c r="Z20" i="34"/>
  <c r="P15" i="34"/>
  <c r="Z14" i="34"/>
  <c r="Z21" i="34"/>
  <c r="Z29" i="34"/>
  <c r="Z33" i="34"/>
  <c r="N40" i="34"/>
  <c r="L43" i="34"/>
  <c r="J43" i="34" s="1"/>
  <c r="J16" i="34"/>
  <c r="Z15" i="34"/>
  <c r="Z27" i="34"/>
  <c r="Z31" i="34"/>
  <c r="Z35" i="34"/>
  <c r="P13" i="34"/>
  <c r="P14" i="34"/>
  <c r="F16" i="34"/>
  <c r="F43" i="34" s="1"/>
  <c r="U19" i="34"/>
  <c r="U22" i="34" s="1"/>
  <c r="R22" i="34" s="1"/>
  <c r="P20" i="34"/>
  <c r="P22" i="34" s="1"/>
  <c r="N22" i="34" s="1"/>
  <c r="AB22" i="34" s="1"/>
  <c r="U25" i="34"/>
  <c r="U36" i="34" s="1"/>
  <c r="R36" i="34" s="1"/>
  <c r="P26" i="34"/>
  <c r="P28" i="34"/>
  <c r="P30" i="34"/>
  <c r="P32" i="34"/>
  <c r="P34" i="34"/>
  <c r="U39" i="34"/>
  <c r="U40" i="34" s="1"/>
  <c r="R40" i="34" s="1"/>
  <c r="U13" i="34"/>
  <c r="U21" i="39"/>
  <c r="Z21" i="39" s="1"/>
  <c r="P28" i="39"/>
  <c r="P32" i="39"/>
  <c r="P26" i="39"/>
  <c r="P30" i="39"/>
  <c r="P34" i="39"/>
  <c r="P20" i="39"/>
  <c r="F16" i="39"/>
  <c r="F43" i="39" s="1"/>
  <c r="P13" i="39"/>
  <c r="P16" i="39" s="1"/>
  <c r="U15" i="39"/>
  <c r="Z15" i="39" s="1"/>
  <c r="Z14" i="39"/>
  <c r="L22" i="39"/>
  <c r="J22" i="39" s="1"/>
  <c r="P19" i="39"/>
  <c r="P22" i="39" s="1"/>
  <c r="Z20" i="39"/>
  <c r="W22" i="39"/>
  <c r="Z26" i="39"/>
  <c r="Z30" i="39"/>
  <c r="Z34" i="39"/>
  <c r="N16" i="39"/>
  <c r="W16" i="39"/>
  <c r="U19" i="39"/>
  <c r="Z28" i="39"/>
  <c r="Z32" i="39"/>
  <c r="U25" i="39"/>
  <c r="U27" i="39"/>
  <c r="Z27" i="39" s="1"/>
  <c r="U29" i="39"/>
  <c r="Z29" i="39" s="1"/>
  <c r="U31" i="39"/>
  <c r="Z31" i="39" s="1"/>
  <c r="U33" i="39"/>
  <c r="Z33" i="39" s="1"/>
  <c r="U35" i="39"/>
  <c r="Z35" i="39" s="1"/>
  <c r="W36" i="39"/>
  <c r="U39" i="39"/>
  <c r="U13" i="39"/>
  <c r="U16" i="39" s="1"/>
  <c r="P25" i="39"/>
  <c r="P39" i="39"/>
  <c r="P40" i="39" s="1"/>
  <c r="N40" i="39" s="1"/>
  <c r="Z39" i="34" l="1"/>
  <c r="Z40" i="34" s="1"/>
  <c r="P36" i="34"/>
  <c r="N36" i="34" s="1"/>
  <c r="AB36" i="34" s="1"/>
  <c r="Z19" i="34"/>
  <c r="Z22" i="34" s="1"/>
  <c r="U16" i="34"/>
  <c r="Z13" i="34"/>
  <c r="Z16" i="34" s="1"/>
  <c r="Z25" i="34"/>
  <c r="Z36" i="34" s="1"/>
  <c r="P16" i="34"/>
  <c r="AB40" i="34"/>
  <c r="P36" i="39"/>
  <c r="N36" i="39" s="1"/>
  <c r="L43" i="39"/>
  <c r="J43" i="39" s="1"/>
  <c r="N22" i="39"/>
  <c r="U40" i="39"/>
  <c r="R40" i="39" s="1"/>
  <c r="Z39" i="39"/>
  <c r="Z40" i="39" s="1"/>
  <c r="U22" i="39"/>
  <c r="R22" i="39" s="1"/>
  <c r="Z19" i="39"/>
  <c r="Z22" i="39" s="1"/>
  <c r="AB40" i="39"/>
  <c r="R16" i="39"/>
  <c r="AB16" i="39" s="1"/>
  <c r="U36" i="39"/>
  <c r="R36" i="39" s="1"/>
  <c r="Z25" i="39"/>
  <c r="Z36" i="39" s="1"/>
  <c r="W43" i="39"/>
  <c r="R52" i="39" s="1"/>
  <c r="Z13" i="39"/>
  <c r="Z16" i="39" s="1"/>
  <c r="Z43" i="34" l="1"/>
  <c r="P43" i="34"/>
  <c r="N16" i="34"/>
  <c r="U43" i="34"/>
  <c r="R16" i="34"/>
  <c r="AB22" i="39"/>
  <c r="P43" i="39"/>
  <c r="R53" i="39" s="1"/>
  <c r="AB36" i="39"/>
  <c r="Z43" i="39"/>
  <c r="U43" i="39"/>
  <c r="AB16" i="34" l="1"/>
  <c r="R51" i="34"/>
  <c r="R43" i="34"/>
  <c r="R49" i="34" s="1"/>
  <c r="R53" i="34"/>
  <c r="AB43" i="34"/>
  <c r="R50" i="34" s="1"/>
  <c r="N43" i="34"/>
  <c r="R48" i="34" s="1"/>
  <c r="N43" i="39"/>
  <c r="R48" i="39" s="1"/>
  <c r="R51" i="39"/>
  <c r="R43" i="39"/>
  <c r="R49" i="39" s="1"/>
  <c r="AB43" i="39"/>
  <c r="R50" i="39" s="1"/>
</calcChain>
</file>

<file path=xl/sharedStrings.xml><?xml version="1.0" encoding="utf-8"?>
<sst xmlns="http://schemas.openxmlformats.org/spreadsheetml/2006/main" count="222" uniqueCount="100">
  <si>
    <t>YYYY</t>
  </si>
  <si>
    <t xml:space="preserve">Maximum Chargeability </t>
  </si>
  <si>
    <t>A</t>
  </si>
  <si>
    <t>B</t>
  </si>
  <si>
    <t>C</t>
  </si>
  <si>
    <t>D</t>
  </si>
  <si>
    <t>E</t>
  </si>
  <si>
    <t>F</t>
  </si>
  <si>
    <t>G</t>
  </si>
  <si>
    <t>H</t>
  </si>
  <si>
    <t>I</t>
  </si>
  <si>
    <t>J</t>
  </si>
  <si>
    <t>(AxB)</t>
  </si>
  <si>
    <t>(CxD)</t>
  </si>
  <si>
    <t>(CxF)</t>
  </si>
  <si>
    <t>(H-G)</t>
  </si>
  <si>
    <t>(D/F)</t>
  </si>
  <si>
    <t># of Days</t>
  </si>
  <si>
    <t>Hours per Year</t>
  </si>
  <si>
    <t>% of Work</t>
  </si>
  <si>
    <t>TARGET</t>
  </si>
  <si>
    <t>HOURLY</t>
  </si>
  <si>
    <t>REGULAR</t>
  </si>
  <si>
    <t>Holidays</t>
  </si>
  <si>
    <t>per Year</t>
  </si>
  <si>
    <t>TOTAL</t>
  </si>
  <si>
    <t>PROD.</t>
  </si>
  <si>
    <t>BILLABLE</t>
  </si>
  <si>
    <t>BILLING</t>
  </si>
  <si>
    <t>SALARY</t>
  </si>
  <si>
    <t>DIRECT</t>
  </si>
  <si>
    <t>YEARLY</t>
  </si>
  <si>
    <t>INDIRECT</t>
  </si>
  <si>
    <t>Sick/PTO</t>
  </si>
  <si>
    <t>EMPLOYEE NAME</t>
  </si>
  <si>
    <t>HOURS</t>
  </si>
  <si>
    <t>PERCENT</t>
  </si>
  <si>
    <t>RATE</t>
  </si>
  <si>
    <t>BILLINGS</t>
  </si>
  <si>
    <t>LABOR</t>
  </si>
  <si>
    <t>MULTIPLIER</t>
  </si>
  <si>
    <t>Vacation</t>
  </si>
  <si>
    <t>Total Hours Available</t>
  </si>
  <si>
    <t>Maximum Chargeability</t>
  </si>
  <si>
    <t>Estimate FTE</t>
  </si>
  <si>
    <t>Admin</t>
  </si>
  <si>
    <t>Mktg</t>
  </si>
  <si>
    <t>Acctg</t>
  </si>
  <si>
    <t>Staff</t>
  </si>
  <si>
    <t>Contract Labor</t>
  </si>
  <si>
    <t xml:space="preserve"> </t>
  </si>
  <si>
    <t xml:space="preserve">Average hourly billing rate:  </t>
  </si>
  <si>
    <t xml:space="preserve">Average direct labor rate:  </t>
  </si>
  <si>
    <t xml:space="preserve">Target multiplier:  </t>
  </si>
  <si>
    <t>Partners/Principals</t>
  </si>
  <si>
    <t>Bob</t>
  </si>
  <si>
    <t>Tony</t>
  </si>
  <si>
    <t>Sally</t>
  </si>
  <si>
    <t>Your Firm Name</t>
  </si>
  <si>
    <t>Net Revenue per Total Staff:</t>
  </si>
  <si>
    <t xml:space="preserve">SEE KATE'S BUDGET WEBINAR ON PSMJ's WEBSITE FOR FURTHER INFORMATION IF YOU WANT TO USE THE "REVENUE CAPACITY FORECAST MASTER" IN OVERALL </t>
  </si>
  <si>
    <t>Principal</t>
  </si>
  <si>
    <t>Revenue Factor:</t>
  </si>
  <si>
    <r>
      <rPr>
        <b/>
        <u/>
        <sz val="12"/>
        <rFont val="Arial"/>
        <family val="2"/>
      </rPr>
      <t>OVERALL FIRM</t>
    </r>
    <r>
      <rPr>
        <b/>
        <sz val="12"/>
        <rFont val="Arial"/>
        <family val="2"/>
      </rPr>
      <t xml:space="preserve"> PROFILE HIGHLIGHTS</t>
    </r>
  </si>
  <si>
    <t>Tom</t>
  </si>
  <si>
    <t>Ken</t>
  </si>
  <si>
    <t>Brad</t>
  </si>
  <si>
    <t>Angie</t>
  </si>
  <si>
    <t>Becky</t>
  </si>
  <si>
    <t>Kathy</t>
  </si>
  <si>
    <t>Eric</t>
  </si>
  <si>
    <t>Sue</t>
  </si>
  <si>
    <t>Greg</t>
  </si>
  <si>
    <t>Emily</t>
  </si>
  <si>
    <t>Robert</t>
  </si>
  <si>
    <t>Tim</t>
  </si>
  <si>
    <t>Stephanie</t>
  </si>
  <si>
    <t>Contractor</t>
  </si>
  <si>
    <t>Bill</t>
  </si>
  <si>
    <t xml:space="preserve">Employee Name </t>
  </si>
  <si>
    <t>1.  INPUT YOUR DATA IN THE YELLOW CELLS:</t>
  </si>
  <si>
    <t>Chargeability Ratio:</t>
  </si>
  <si>
    <t>TOTAL FTE</t>
  </si>
  <si>
    <t>2.  REVIEW PROFILE HIGHLIGHTS - All Metrics Can Be Benchmarked using PSMJ's Financial Benchmark Survey Report</t>
  </si>
  <si>
    <t>this is a model - so use it to test different scenarios related to billing rates, salaries, and chargeability.  This is also the first step in overall financial budgeting.</t>
  </si>
  <si>
    <t xml:space="preserve">This tool can be used to model the revenue capacity for a firm, team, or business unit and provides additional insight into key performance metrics.  </t>
  </si>
  <si>
    <t>http://www.psmj.com/surveys-research/free-benchmarking-webinars.cfm</t>
  </si>
  <si>
    <t>FIRM BUDGETING.  THIS CAN BE EXPANDED AS NEEDED TO INCLUDE EVERYONE IN THE FIRM; CAN BE USED FOR A BUSINESS UNIT; OR FOR A TEAM OF ANY SIZE</t>
  </si>
  <si>
    <r>
      <rPr>
        <b/>
        <sz val="12"/>
        <color rgb="FF0000FF"/>
        <rFont val="Calibri"/>
        <family val="2"/>
        <scheme val="minor"/>
      </rPr>
      <t>Target Total Hours</t>
    </r>
    <r>
      <rPr>
        <sz val="12"/>
        <color theme="1"/>
        <rFont val="Calibri"/>
        <family val="2"/>
        <scheme val="minor"/>
      </rPr>
      <t xml:space="preserve"> - how many hours are they expected to work during the year?  Since this is a model the most conservative estimate is without overtime; if overtime is a normal expection then include it.  In the US the typical work year is 40 hrs per week x 52 weeks  = 2080 hours.</t>
    </r>
  </si>
  <si>
    <r>
      <rPr>
        <b/>
        <sz val="12"/>
        <color rgb="FF0000FF"/>
        <rFont val="Calibri"/>
        <family val="2"/>
        <scheme val="minor"/>
      </rPr>
      <t xml:space="preserve">Target Production Percentage </t>
    </r>
    <r>
      <rPr>
        <sz val="12"/>
        <color theme="1"/>
        <rFont val="Calibri"/>
        <family val="2"/>
        <scheme val="minor"/>
      </rPr>
      <t xml:space="preserve"> - of those annual hours of work, what percentage of those hours are on billable work?  See "Maximum Chargeability" calculator in upper right hand corner.  The percentage derived in this calculator,  after updating for number of holiday days, number of sick/PTO days, and number of vacation days - is the maximum chargeability  you can expect from this person.</t>
    </r>
  </si>
  <si>
    <r>
      <rPr>
        <b/>
        <sz val="12"/>
        <color rgb="FF0000FF"/>
        <rFont val="Calibri"/>
        <family val="2"/>
        <scheme val="minor"/>
      </rPr>
      <t xml:space="preserve">Hourly Billing Rate </t>
    </r>
    <r>
      <rPr>
        <sz val="12"/>
        <color theme="1"/>
        <rFont val="Calibri"/>
        <family val="2"/>
        <scheme val="minor"/>
      </rPr>
      <t xml:space="preserve"> - what is the average billing rate for each person?</t>
    </r>
  </si>
  <si>
    <r>
      <rPr>
        <b/>
        <sz val="12"/>
        <color rgb="FF0000FF"/>
        <rFont val="Calibri"/>
        <family val="2"/>
        <scheme val="minor"/>
      </rPr>
      <t xml:space="preserve">Hourly Salary Rate </t>
    </r>
    <r>
      <rPr>
        <sz val="12"/>
        <color theme="1"/>
        <rFont val="Calibri"/>
        <family val="2"/>
        <scheme val="minor"/>
      </rPr>
      <t xml:space="preserve"> - what is the raw salary per hour (without burden) for each person?</t>
    </r>
  </si>
  <si>
    <r>
      <rPr>
        <b/>
        <sz val="12"/>
        <color rgb="FF0000FF"/>
        <rFont val="Calibri"/>
        <family val="2"/>
        <scheme val="minor"/>
      </rPr>
      <t>Average Hourly Billing Rate</t>
    </r>
    <r>
      <rPr>
        <sz val="12"/>
        <color theme="1"/>
        <rFont val="Calibri"/>
        <family val="2"/>
        <scheme val="minor"/>
      </rPr>
      <t xml:space="preserve"> - average of all billing rates input.  Calculation:  Total Target Billings/Total Target Billabale Hours; E/C</t>
    </r>
  </si>
  <si>
    <r>
      <rPr>
        <b/>
        <sz val="12"/>
        <color rgb="FF0000FF"/>
        <rFont val="Calibri"/>
        <family val="2"/>
        <scheme val="minor"/>
      </rPr>
      <t xml:space="preserve">Average Direct Labor Rate </t>
    </r>
    <r>
      <rPr>
        <sz val="12"/>
        <color theme="1"/>
        <rFont val="Calibri"/>
        <family val="2"/>
        <scheme val="minor"/>
      </rPr>
      <t>- average of all billing rates input.  Calculation:  Total Target Direct Labor/Total Target Billable Hours; G/C</t>
    </r>
  </si>
  <si>
    <r>
      <rPr>
        <b/>
        <sz val="12"/>
        <color rgb="FF0000FF"/>
        <rFont val="Calibri"/>
        <family val="2"/>
        <scheme val="minor"/>
      </rPr>
      <t>Target Multiplier</t>
    </r>
    <r>
      <rPr>
        <sz val="12"/>
        <color theme="1"/>
        <rFont val="Calibri"/>
        <family val="2"/>
        <scheme val="minor"/>
      </rPr>
      <t xml:space="preserve"> - target direct labor multiplier as modeled.  Calculation: Total Targe Billings/Total Target Direct Labor; E/G</t>
    </r>
  </si>
  <si>
    <r>
      <rPr>
        <b/>
        <sz val="12"/>
        <color rgb="FF0000FF"/>
        <rFont val="Calibri"/>
        <family val="2"/>
        <scheme val="minor"/>
      </rPr>
      <t>Chargeability Ratio</t>
    </r>
    <r>
      <rPr>
        <sz val="12"/>
        <color theme="1"/>
        <rFont val="Calibri"/>
        <family val="2"/>
        <scheme val="minor"/>
      </rPr>
      <t xml:space="preserve"> - what percentage of total salary is to be allocated to direct labor as modeled.  Calculation: Total Target Direct Labor/Total Regular Yearly Salary; G/H</t>
    </r>
  </si>
  <si>
    <r>
      <rPr>
        <b/>
        <sz val="12"/>
        <color rgb="FF0000FF"/>
        <rFont val="Calibri"/>
        <family val="2"/>
        <scheme val="minor"/>
      </rPr>
      <t>Revenue Factor</t>
    </r>
    <r>
      <rPr>
        <sz val="12"/>
        <color theme="1"/>
        <rFont val="Calibri"/>
        <family val="2"/>
        <scheme val="minor"/>
      </rPr>
      <t xml:space="preserve"> - ratio of net revenue to total labor dollars.  Calculation:  Total Target Billings/Total Regular Yearly Salary; E/H</t>
    </r>
  </si>
  <si>
    <r>
      <rPr>
        <b/>
        <sz val="12"/>
        <color rgb="FF0000FF"/>
        <rFont val="Calibri"/>
        <family val="2"/>
        <scheme val="minor"/>
      </rPr>
      <t>Net Revenue per Total Staff</t>
    </r>
    <r>
      <rPr>
        <sz val="12"/>
        <color theme="1"/>
        <rFont val="Calibri"/>
        <family val="2"/>
        <scheme val="minor"/>
      </rPr>
      <t xml:space="preserve"> - ratio of net revenue per total staff.  Calculation:  Total Target Billings/Total FTE; E/Total FTE</t>
    </r>
  </si>
  <si>
    <t>c</t>
  </si>
  <si>
    <t>HR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</si>
</sst>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42" formatCode="_(&quot;$&quot;* #,##0_);_(&quot;$&quot;* \(#,##0\);_(&quot;$&quot;* &quot;-&quot;_);_(@_)"/>
    <numFmt numFmtId="44" formatCode="_(&quot;$&quot;* #,##0.00_);_(&quot;$&quot;* \(#,##0.00\);_(&quot;$&quot;* &quot;-&quot;??_);_(@_)"/>
    <numFmt numFmtId="164" formatCode="_(&quot;$&quot;* #,##0_);_(&quot;$&quot;* \(#,##0\);_(&quot;$&quot;* &quot;-&quot;??_);_(@_)"/>
    <numFmt numFmtId="165" formatCode="&quot;$&quot;#,##0"/>
    <numFmt numFmtId="166" formatCode="&quot;$&quot;#,##0.00"/>
    <numFmt numFmtId="167" formatCode="0.0%"/>
  </numFmts>
  <fonts count="15" x14ac:knownFonts="1">
    <font>
      <sz val="11"/>
      <color theme="1"/>
      <name val="Calibri"/>
      <family val="2"/>
      <scheme val="minor"/>
    </font>
    <font>
      <sz val="11"/>
      <color theme="1"/>
      <name val="Calibri"/>
      <family val="2"/>
      <scheme val="minor"/>
    </font>
    <font>
      <b/>
      <sz val="14"/>
      <color theme="1"/>
      <name val="Calibri"/>
      <family val="2"/>
      <scheme val="minor"/>
    </font>
    <font>
      <sz val="10"/>
      <name val="Arial"/>
      <family val="2"/>
    </font>
    <font>
      <b/>
      <sz val="12"/>
      <name val="Arial"/>
      <family val="2"/>
    </font>
    <font>
      <sz val="12"/>
      <name val="Arial"/>
      <family val="2"/>
    </font>
    <font>
      <b/>
      <sz val="10"/>
      <name val="Arial"/>
      <family val="2"/>
    </font>
    <font>
      <b/>
      <sz val="11"/>
      <color rgb="FF0000FF"/>
      <name val="Arial"/>
      <family val="2"/>
    </font>
    <font>
      <b/>
      <u/>
      <sz val="12"/>
      <name val="Arial"/>
      <family val="2"/>
    </font>
    <font>
      <b/>
      <sz val="12"/>
      <color rgb="FF0000FF"/>
      <name val="Calibri"/>
      <family val="2"/>
      <scheme val="minor"/>
    </font>
    <font>
      <u/>
      <sz val="11"/>
      <color theme="10"/>
      <name val="Calibri"/>
      <family val="2"/>
      <scheme val="minor"/>
    </font>
    <font>
      <b/>
      <u/>
      <sz val="14"/>
      <color rgb="FFC00000"/>
      <name val="Calibri"/>
      <family val="2"/>
      <scheme val="minor"/>
    </font>
    <font>
      <b/>
      <sz val="14"/>
      <color rgb="FFC00000"/>
      <name val="Arial"/>
      <family val="2"/>
    </font>
    <font>
      <sz val="12"/>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indexed="34"/>
        <bgColor indexed="64"/>
      </patternFill>
    </fill>
    <fill>
      <patternFill patternType="solid">
        <fgColor indexed="13"/>
        <bgColor indexed="64"/>
      </patternFill>
    </fill>
    <fill>
      <patternFill patternType="solid">
        <fgColor rgb="FF66FF66"/>
        <bgColor indexed="64"/>
      </patternFill>
    </fill>
  </fills>
  <borders count="17">
    <border>
      <left/>
      <right/>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double">
        <color indexed="64"/>
      </bottom>
      <diagonal/>
    </border>
    <border>
      <left/>
      <right/>
      <top/>
      <bottom style="thin">
        <color indexed="64"/>
      </bottom>
      <diagonal/>
    </border>
    <border>
      <left style="medium">
        <color indexed="64"/>
      </left>
      <right/>
      <top/>
      <bottom style="thin">
        <color indexed="64"/>
      </bottom>
      <diagonal/>
    </border>
    <border>
      <left/>
      <right/>
      <top style="thin">
        <color auto="1"/>
      </top>
      <bottom style="thin">
        <color auto="1"/>
      </bottom>
      <diagonal/>
    </border>
    <border>
      <left/>
      <right/>
      <top style="medium">
        <color indexed="64"/>
      </top>
      <bottom style="thin">
        <color auto="1"/>
      </bottom>
      <diagonal/>
    </border>
  </borders>
  <cellStyleXfs count="6">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cellStyleXfs>
  <cellXfs count="153">
    <xf numFmtId="0" fontId="0" fillId="0" borderId="0" xfId="0"/>
    <xf numFmtId="0" fontId="0" fillId="0" borderId="0" xfId="0" applyAlignment="1">
      <alignment wrapText="1"/>
    </xf>
    <xf numFmtId="0" fontId="3" fillId="0" borderId="9" xfId="2" applyBorder="1"/>
    <xf numFmtId="0" fontId="3" fillId="0" borderId="7" xfId="2" applyBorder="1"/>
    <xf numFmtId="0" fontId="5" fillId="0" borderId="0" xfId="2" applyFont="1" applyBorder="1"/>
    <xf numFmtId="0" fontId="3" fillId="0" borderId="6" xfId="2" applyBorder="1"/>
    <xf numFmtId="0" fontId="3" fillId="0" borderId="3" xfId="2" applyBorder="1"/>
    <xf numFmtId="0" fontId="3" fillId="0" borderId="1" xfId="2" applyBorder="1" applyAlignment="1">
      <alignment horizontal="left"/>
    </xf>
    <xf numFmtId="0" fontId="3" fillId="0" borderId="0" xfId="2" applyBorder="1"/>
    <xf numFmtId="9" fontId="3" fillId="0" borderId="0" xfId="2" applyNumberFormat="1" applyFill="1" applyBorder="1"/>
    <xf numFmtId="0" fontId="3" fillId="0" borderId="0" xfId="2" applyFill="1" applyBorder="1"/>
    <xf numFmtId="1" fontId="3" fillId="0" borderId="0" xfId="2" applyNumberFormat="1" applyFill="1" applyBorder="1"/>
    <xf numFmtId="3" fontId="3" fillId="0" borderId="0" xfId="2" applyNumberFormat="1" applyFill="1" applyBorder="1"/>
    <xf numFmtId="1" fontId="3" fillId="0" borderId="0" xfId="2" applyNumberFormat="1" applyBorder="1"/>
    <xf numFmtId="0" fontId="6" fillId="5" borderId="1" xfId="2" applyFont="1" applyFill="1" applyBorder="1"/>
    <xf numFmtId="0" fontId="3" fillId="5" borderId="0" xfId="2" applyFill="1" applyBorder="1"/>
    <xf numFmtId="0" fontId="3" fillId="5" borderId="6" xfId="2" applyFill="1" applyBorder="1"/>
    <xf numFmtId="0" fontId="3" fillId="0" borderId="0" xfId="2" applyBorder="1" applyAlignment="1">
      <alignment horizontal="center"/>
    </xf>
    <xf numFmtId="0" fontId="3" fillId="0" borderId="13" xfId="2" applyBorder="1" applyAlignment="1">
      <alignment horizontal="center"/>
    </xf>
    <xf numFmtId="9" fontId="3" fillId="0" borderId="13" xfId="2" applyNumberFormat="1" applyBorder="1" applyAlignment="1">
      <alignment horizontal="center"/>
    </xf>
    <xf numFmtId="1" fontId="3" fillId="0" borderId="13" xfId="2" applyNumberFormat="1" applyBorder="1" applyAlignment="1">
      <alignment horizontal="center"/>
    </xf>
    <xf numFmtId="3" fontId="3" fillId="0" borderId="13" xfId="2" applyNumberFormat="1" applyBorder="1" applyAlignment="1">
      <alignment horizontal="center"/>
    </xf>
    <xf numFmtId="0" fontId="3" fillId="0" borderId="1" xfId="2" applyBorder="1"/>
    <xf numFmtId="9" fontId="3" fillId="0" borderId="0" xfId="2" applyNumberFormat="1" applyBorder="1" applyAlignment="1">
      <alignment horizontal="center"/>
    </xf>
    <xf numFmtId="1" fontId="3" fillId="0" borderId="0" xfId="2" applyNumberFormat="1" applyBorder="1" applyAlignment="1">
      <alignment horizontal="center"/>
    </xf>
    <xf numFmtId="3" fontId="3" fillId="0" borderId="0" xfId="2" applyNumberFormat="1" applyBorder="1" applyAlignment="1">
      <alignment horizontal="center"/>
    </xf>
    <xf numFmtId="0" fontId="6" fillId="0" borderId="0" xfId="2" applyFont="1" applyBorder="1" applyAlignment="1">
      <alignment horizontal="center"/>
    </xf>
    <xf numFmtId="0" fontId="3" fillId="6" borderId="6" xfId="2" applyFill="1" applyBorder="1"/>
    <xf numFmtId="0" fontId="6" fillId="6" borderId="0" xfId="2" applyFont="1" applyFill="1" applyBorder="1" applyAlignment="1">
      <alignment horizontal="center"/>
    </xf>
    <xf numFmtId="9" fontId="6" fillId="6" borderId="0" xfId="2" applyNumberFormat="1" applyFont="1" applyFill="1" applyBorder="1" applyAlignment="1">
      <alignment horizontal="center"/>
    </xf>
    <xf numFmtId="3" fontId="6" fillId="6" borderId="0" xfId="2" applyNumberFormat="1" applyFont="1" applyFill="1" applyBorder="1" applyAlignment="1">
      <alignment horizontal="center"/>
    </xf>
    <xf numFmtId="0" fontId="3" fillId="6" borderId="0" xfId="2" applyFill="1" applyBorder="1" applyAlignment="1">
      <alignment horizontal="center"/>
    </xf>
    <xf numFmtId="0" fontId="3" fillId="7" borderId="4" xfId="2" applyFill="1" applyBorder="1" applyAlignment="1">
      <alignment horizontal="left"/>
    </xf>
    <xf numFmtId="0" fontId="6" fillId="7" borderId="5" xfId="2" applyFont="1" applyFill="1" applyBorder="1" applyAlignment="1"/>
    <xf numFmtId="0" fontId="6" fillId="7" borderId="5" xfId="2" applyFont="1" applyFill="1" applyBorder="1"/>
    <xf numFmtId="0" fontId="6" fillId="6" borderId="13" xfId="2" applyFont="1" applyFill="1" applyBorder="1" applyAlignment="1">
      <alignment horizontal="center"/>
    </xf>
    <xf numFmtId="9" fontId="6" fillId="6" borderId="13" xfId="2" applyNumberFormat="1" applyFont="1" applyFill="1" applyBorder="1" applyAlignment="1">
      <alignment horizontal="center"/>
    </xf>
    <xf numFmtId="3" fontId="6" fillId="6" borderId="13" xfId="2" applyNumberFormat="1" applyFont="1" applyFill="1" applyBorder="1" applyAlignment="1">
      <alignment horizontal="center"/>
    </xf>
    <xf numFmtId="0" fontId="3" fillId="0" borderId="14" xfId="2" applyBorder="1"/>
    <xf numFmtId="0" fontId="3" fillId="6" borderId="13" xfId="2" applyFill="1" applyBorder="1" applyAlignment="1">
      <alignment horizontal="center"/>
    </xf>
    <xf numFmtId="0" fontId="3" fillId="0" borderId="11" xfId="2" applyBorder="1"/>
    <xf numFmtId="9" fontId="3" fillId="0" borderId="0" xfId="2" applyNumberFormat="1" applyBorder="1"/>
    <xf numFmtId="3" fontId="3" fillId="0" borderId="0" xfId="2" applyNumberFormat="1" applyBorder="1"/>
    <xf numFmtId="0" fontId="3" fillId="6" borderId="0" xfId="2" applyFill="1" applyBorder="1"/>
    <xf numFmtId="37" fontId="3" fillId="6" borderId="0" xfId="2" applyNumberFormat="1" applyFill="1" applyBorder="1"/>
    <xf numFmtId="9" fontId="3" fillId="9" borderId="0" xfId="2" applyNumberFormat="1" applyFill="1" applyBorder="1"/>
    <xf numFmtId="37" fontId="3" fillId="0" borderId="0" xfId="2" applyNumberFormat="1" applyBorder="1"/>
    <xf numFmtId="42" fontId="3" fillId="10" borderId="0" xfId="2" applyNumberFormat="1" applyFill="1" applyBorder="1"/>
    <xf numFmtId="42" fontId="3" fillId="0" borderId="0" xfId="2" applyNumberFormat="1" applyBorder="1"/>
    <xf numFmtId="44" fontId="3" fillId="10" borderId="0" xfId="2" applyNumberFormat="1" applyFill="1" applyBorder="1"/>
    <xf numFmtId="44" fontId="3" fillId="0" borderId="0" xfId="2" applyNumberFormat="1" applyBorder="1"/>
    <xf numFmtId="42" fontId="3" fillId="0" borderId="0" xfId="3" applyNumberFormat="1" applyFont="1" applyBorder="1"/>
    <xf numFmtId="165" fontId="3" fillId="0" borderId="0" xfId="2" applyNumberFormat="1" applyBorder="1"/>
    <xf numFmtId="2" fontId="3" fillId="0" borderId="0" xfId="2" applyNumberFormat="1" applyBorder="1"/>
    <xf numFmtId="0" fontId="6" fillId="8" borderId="1" xfId="2" applyFont="1" applyFill="1" applyBorder="1"/>
    <xf numFmtId="10" fontId="3" fillId="0" borderId="0" xfId="2" applyNumberFormat="1" applyBorder="1"/>
    <xf numFmtId="0" fontId="3" fillId="0" borderId="4" xfId="2" applyBorder="1"/>
    <xf numFmtId="0" fontId="0" fillId="0" borderId="5" xfId="0" applyBorder="1"/>
    <xf numFmtId="0" fontId="3" fillId="0" borderId="10" xfId="2" applyBorder="1"/>
    <xf numFmtId="0" fontId="6" fillId="0" borderId="0" xfId="2" applyFont="1" applyBorder="1" applyAlignment="1">
      <alignment horizontal="right"/>
    </xf>
    <xf numFmtId="37" fontId="3" fillId="0" borderId="15" xfId="2" applyNumberFormat="1" applyFill="1" applyBorder="1"/>
    <xf numFmtId="0" fontId="3" fillId="0" borderId="15" xfId="2" applyFill="1" applyBorder="1"/>
    <xf numFmtId="9" fontId="3" fillId="0" borderId="15" xfId="2" applyNumberFormat="1" applyFill="1" applyBorder="1"/>
    <xf numFmtId="3" fontId="3" fillId="0" borderId="15" xfId="2" applyNumberFormat="1" applyFill="1" applyBorder="1"/>
    <xf numFmtId="42" fontId="3" fillId="0" borderId="15" xfId="2" applyNumberFormat="1" applyFill="1" applyBorder="1"/>
    <xf numFmtId="44" fontId="3" fillId="0" borderId="15" xfId="2" applyNumberFormat="1" applyFill="1" applyBorder="1"/>
    <xf numFmtId="44" fontId="3" fillId="0" borderId="15" xfId="2" applyNumberFormat="1" applyBorder="1"/>
    <xf numFmtId="0" fontId="3" fillId="0" borderId="15" xfId="2" applyBorder="1"/>
    <xf numFmtId="42" fontId="3" fillId="0" borderId="15" xfId="2" applyNumberFormat="1" applyBorder="1"/>
    <xf numFmtId="37" fontId="3" fillId="0" borderId="15" xfId="2" applyNumberFormat="1" applyBorder="1"/>
    <xf numFmtId="165" fontId="3" fillId="0" borderId="15" xfId="2" applyNumberFormat="1" applyBorder="1"/>
    <xf numFmtId="2" fontId="3" fillId="0" borderId="15" xfId="2" applyNumberFormat="1" applyBorder="1"/>
    <xf numFmtId="0" fontId="3" fillId="0" borderId="0" xfId="2"/>
    <xf numFmtId="37" fontId="3" fillId="0" borderId="0" xfId="2" applyNumberFormat="1" applyFill="1" applyBorder="1"/>
    <xf numFmtId="44" fontId="3" fillId="0" borderId="0" xfId="2" applyNumberFormat="1" applyFill="1" applyBorder="1"/>
    <xf numFmtId="42" fontId="3" fillId="0" borderId="0" xfId="2" applyNumberFormat="1" applyFill="1" applyBorder="1"/>
    <xf numFmtId="0" fontId="3" fillId="6" borderId="0" xfId="2" applyFont="1" applyFill="1" applyBorder="1"/>
    <xf numFmtId="0" fontId="3" fillId="0" borderId="0" xfId="2" applyFont="1" applyBorder="1"/>
    <xf numFmtId="37" fontId="3" fillId="6" borderId="0" xfId="2" applyNumberFormat="1" applyFont="1" applyFill="1" applyBorder="1"/>
    <xf numFmtId="9" fontId="3" fillId="6" borderId="0" xfId="2" applyNumberFormat="1" applyFont="1" applyFill="1" applyBorder="1"/>
    <xf numFmtId="0" fontId="3" fillId="0" borderId="0" xfId="2" applyFont="1" applyFill="1" applyBorder="1"/>
    <xf numFmtId="42" fontId="3" fillId="6" borderId="0" xfId="2" applyNumberFormat="1" applyFont="1" applyFill="1" applyBorder="1"/>
    <xf numFmtId="44" fontId="3" fillId="6" borderId="0" xfId="2" applyNumberFormat="1" applyFont="1" applyFill="1" applyBorder="1"/>
    <xf numFmtId="44" fontId="3" fillId="0" borderId="0" xfId="2" applyNumberFormat="1" applyFont="1" applyBorder="1"/>
    <xf numFmtId="37" fontId="3" fillId="0" borderId="0" xfId="2" applyNumberFormat="1" applyFont="1" applyBorder="1"/>
    <xf numFmtId="0" fontId="3" fillId="0" borderId="6" xfId="2" applyFont="1" applyBorder="1"/>
    <xf numFmtId="9" fontId="3" fillId="9" borderId="0" xfId="2" applyNumberFormat="1" applyFont="1" applyFill="1" applyBorder="1"/>
    <xf numFmtId="42" fontId="3" fillId="10" borderId="0" xfId="2" applyNumberFormat="1" applyFont="1" applyFill="1" applyBorder="1"/>
    <xf numFmtId="44" fontId="3" fillId="10" borderId="0" xfId="2" applyNumberFormat="1" applyFont="1" applyFill="1" applyBorder="1"/>
    <xf numFmtId="2" fontId="3" fillId="0" borderId="15" xfId="2" applyNumberFormat="1" applyFont="1" applyBorder="1"/>
    <xf numFmtId="37" fontId="3" fillId="0" borderId="15" xfId="2" applyNumberFormat="1" applyFont="1" applyFill="1" applyBorder="1"/>
    <xf numFmtId="0" fontId="3" fillId="0" borderId="15" xfId="2" applyFont="1" applyFill="1" applyBorder="1"/>
    <xf numFmtId="9" fontId="3" fillId="0" borderId="15" xfId="2" applyNumberFormat="1" applyFont="1" applyFill="1" applyBorder="1"/>
    <xf numFmtId="42" fontId="3" fillId="0" borderId="15" xfId="2" applyNumberFormat="1" applyFont="1" applyFill="1" applyBorder="1"/>
    <xf numFmtId="44" fontId="3" fillId="0" borderId="15" xfId="2" applyNumberFormat="1" applyFont="1" applyFill="1" applyBorder="1"/>
    <xf numFmtId="0" fontId="3" fillId="0" borderId="15" xfId="2" applyFont="1" applyBorder="1"/>
    <xf numFmtId="42" fontId="3" fillId="0" borderId="15" xfId="2" applyNumberFormat="1" applyFont="1" applyBorder="1"/>
    <xf numFmtId="37" fontId="3" fillId="0" borderId="15" xfId="2" applyNumberFormat="1" applyFont="1" applyBorder="1"/>
    <xf numFmtId="165" fontId="3" fillId="0" borderId="15" xfId="2" applyNumberFormat="1" applyFont="1" applyBorder="1"/>
    <xf numFmtId="9" fontId="3" fillId="0" borderId="0" xfId="2" applyNumberFormat="1" applyFont="1" applyBorder="1"/>
    <xf numFmtId="37" fontId="3" fillId="0" borderId="0" xfId="2" applyNumberFormat="1" applyFont="1" applyFill="1" applyBorder="1"/>
    <xf numFmtId="9" fontId="3" fillId="0" borderId="0" xfId="2" applyNumberFormat="1" applyFont="1" applyFill="1" applyBorder="1"/>
    <xf numFmtId="3" fontId="3" fillId="0" borderId="0" xfId="2" applyNumberFormat="1" applyFont="1" applyFill="1" applyBorder="1"/>
    <xf numFmtId="44" fontId="3" fillId="0" borderId="0" xfId="2" applyNumberFormat="1" applyFont="1" applyFill="1" applyBorder="1"/>
    <xf numFmtId="165" fontId="3" fillId="0" borderId="0" xfId="2" applyNumberFormat="1" applyFont="1" applyBorder="1"/>
    <xf numFmtId="3" fontId="3" fillId="0" borderId="0" xfId="2" applyNumberFormat="1" applyFont="1" applyBorder="1"/>
    <xf numFmtId="2" fontId="3" fillId="0" borderId="0" xfId="2" applyNumberFormat="1" applyFont="1" applyBorder="1"/>
    <xf numFmtId="0" fontId="3" fillId="0" borderId="0" xfId="2" applyFill="1"/>
    <xf numFmtId="2" fontId="3" fillId="0" borderId="12" xfId="2" applyNumberFormat="1" applyBorder="1"/>
    <xf numFmtId="37" fontId="3" fillId="0" borderId="12" xfId="2" applyNumberFormat="1" applyBorder="1"/>
    <xf numFmtId="7" fontId="3" fillId="0" borderId="12" xfId="2" applyNumberFormat="1" applyBorder="1"/>
    <xf numFmtId="4" fontId="3" fillId="0" borderId="0" xfId="2" applyNumberFormat="1" applyBorder="1"/>
    <xf numFmtId="42" fontId="6" fillId="11" borderId="12" xfId="2" applyNumberFormat="1" applyFont="1" applyFill="1" applyBorder="1"/>
    <xf numFmtId="166" fontId="3" fillId="0" borderId="0" xfId="2" applyNumberFormat="1" applyBorder="1"/>
    <xf numFmtId="44" fontId="3" fillId="0" borderId="12" xfId="2" applyNumberFormat="1" applyBorder="1"/>
    <xf numFmtId="42" fontId="3" fillId="0" borderId="12" xfId="2" applyNumberFormat="1" applyBorder="1"/>
    <xf numFmtId="0" fontId="3" fillId="0" borderId="0" xfId="2" quotePrefix="1" applyBorder="1"/>
    <xf numFmtId="0" fontId="3" fillId="0" borderId="0" xfId="2" applyNumberFormat="1" applyFont="1" applyBorder="1" applyAlignment="1"/>
    <xf numFmtId="165" fontId="3" fillId="0" borderId="0" xfId="2" quotePrefix="1" applyNumberFormat="1" applyBorder="1" applyAlignment="1">
      <alignment horizontal="center"/>
    </xf>
    <xf numFmtId="37" fontId="3" fillId="0" borderId="0" xfId="2" applyNumberFormat="1" applyBorder="1" applyAlignment="1">
      <alignment horizontal="left"/>
    </xf>
    <xf numFmtId="0" fontId="3" fillId="0" borderId="0" xfId="2" applyBorder="1" applyAlignment="1">
      <alignment horizontal="centerContinuous"/>
    </xf>
    <xf numFmtId="0" fontId="4" fillId="0" borderId="0" xfId="2" applyFont="1" applyBorder="1"/>
    <xf numFmtId="0" fontId="3" fillId="0" borderId="4" xfId="2" applyBorder="1" applyAlignment="1">
      <alignment horizontal="left"/>
    </xf>
    <xf numFmtId="0" fontId="3" fillId="0" borderId="5" xfId="2" applyBorder="1"/>
    <xf numFmtId="0" fontId="6" fillId="0" borderId="0" xfId="2" applyFont="1" applyBorder="1" applyAlignment="1">
      <alignment horizontal="left"/>
    </xf>
    <xf numFmtId="0" fontId="3" fillId="0" borderId="0" xfId="2" applyAlignment="1">
      <alignment horizontal="left"/>
    </xf>
    <xf numFmtId="0" fontId="7" fillId="0" borderId="0" xfId="2" applyFont="1"/>
    <xf numFmtId="0" fontId="3" fillId="3" borderId="8" xfId="2" applyFill="1" applyBorder="1" applyAlignment="1">
      <alignment horizontal="centerContinuous"/>
    </xf>
    <xf numFmtId="0" fontId="4" fillId="3" borderId="16" xfId="2" applyFont="1" applyFill="1" applyBorder="1" applyAlignment="1">
      <alignment horizontal="centerContinuous"/>
    </xf>
    <xf numFmtId="0" fontId="3" fillId="3" borderId="16" xfId="2" applyFill="1" applyBorder="1" applyAlignment="1">
      <alignment horizontal="centerContinuous"/>
    </xf>
    <xf numFmtId="0" fontId="3" fillId="3" borderId="2" xfId="2" applyFill="1" applyBorder="1" applyAlignment="1">
      <alignment horizontal="centerContinuous"/>
    </xf>
    <xf numFmtId="165" fontId="4" fillId="0" borderId="6" xfId="2" applyNumberFormat="1" applyFont="1" applyBorder="1"/>
    <xf numFmtId="2" fontId="4" fillId="0" borderId="6" xfId="2" applyNumberFormat="1" applyFont="1" applyBorder="1"/>
    <xf numFmtId="167" fontId="4" fillId="0" borderId="6" xfId="4" applyNumberFormat="1" applyFont="1" applyBorder="1"/>
    <xf numFmtId="0" fontId="4" fillId="0" borderId="5" xfId="2" applyFont="1" applyBorder="1"/>
    <xf numFmtId="164" fontId="4" fillId="0" borderId="10" xfId="1" applyNumberFormat="1" applyFont="1" applyBorder="1"/>
    <xf numFmtId="2" fontId="4" fillId="0" borderId="6" xfId="4" applyNumberFormat="1" applyFont="1" applyBorder="1"/>
    <xf numFmtId="0" fontId="11" fillId="0" borderId="0" xfId="5" applyFont="1"/>
    <xf numFmtId="0" fontId="12" fillId="0" borderId="0" xfId="2" applyFont="1"/>
    <xf numFmtId="0" fontId="13" fillId="0" borderId="0" xfId="0" applyFont="1" applyAlignment="1">
      <alignment wrapText="1"/>
    </xf>
    <xf numFmtId="0" fontId="2" fillId="4" borderId="0" xfId="0" applyFont="1" applyFill="1" applyAlignment="1">
      <alignment wrapText="1"/>
    </xf>
    <xf numFmtId="0" fontId="9" fillId="0" borderId="0" xfId="0" applyFont="1" applyAlignment="1">
      <alignment vertical="center" wrapText="1"/>
    </xf>
    <xf numFmtId="0" fontId="0" fillId="0" borderId="0" xfId="0" applyAlignment="1">
      <alignment vertical="center"/>
    </xf>
    <xf numFmtId="0" fontId="13" fillId="0" borderId="0" xfId="0" applyFont="1" applyAlignment="1">
      <alignment vertical="center" wrapText="1"/>
    </xf>
    <xf numFmtId="0" fontId="13" fillId="2" borderId="0" xfId="0" applyFont="1" applyFill="1" applyAlignment="1">
      <alignment vertical="center" wrapText="1"/>
    </xf>
    <xf numFmtId="0" fontId="2" fillId="4" borderId="0" xfId="0" applyFont="1" applyFill="1" applyAlignment="1">
      <alignment vertical="center" wrapText="1"/>
    </xf>
    <xf numFmtId="0" fontId="14" fillId="8" borderId="0" xfId="0" applyFont="1" applyFill="1" applyAlignment="1">
      <alignment horizontal="center" wrapText="1"/>
    </xf>
    <xf numFmtId="0" fontId="4" fillId="0" borderId="3" xfId="2" applyFont="1" applyBorder="1" applyAlignment="1">
      <alignment horizontal="center"/>
    </xf>
    <xf numFmtId="0" fontId="4" fillId="0" borderId="9" xfId="2" applyFont="1" applyBorder="1" applyAlignment="1">
      <alignment horizontal="center"/>
    </xf>
    <xf numFmtId="0" fontId="4" fillId="3" borderId="1" xfId="2" applyFont="1" applyFill="1" applyBorder="1" applyAlignment="1">
      <alignment horizontal="center"/>
    </xf>
    <xf numFmtId="0" fontId="4" fillId="3" borderId="0" xfId="2" applyFont="1" applyFill="1" applyBorder="1" applyAlignment="1">
      <alignment horizontal="center"/>
    </xf>
    <xf numFmtId="49" fontId="4" fillId="8" borderId="1" xfId="2" applyNumberFormat="1" applyFont="1" applyFill="1" applyBorder="1" applyAlignment="1">
      <alignment horizontal="center"/>
    </xf>
    <xf numFmtId="49" fontId="4" fillId="8" borderId="0" xfId="2" applyNumberFormat="1" applyFont="1" applyFill="1" applyBorder="1" applyAlignment="1">
      <alignment horizontal="center"/>
    </xf>
  </cellXfs>
  <cellStyles count="6">
    <cellStyle name="Currency" xfId="1" builtinId="4"/>
    <cellStyle name="Currency 3" xfId="3"/>
    <cellStyle name="Hyperlink" xfId="5" builtinId="8"/>
    <cellStyle name="Normal" xfId="0" builtinId="0"/>
    <cellStyle name="Normal 3" xfId="2"/>
    <cellStyle name="Percent 3" xfId="4"/>
  </cellStyles>
  <dxfs count="0"/>
  <tableStyles count="0" defaultTableStyle="TableStyleMedium9" defaultPivotStyle="PivotStyleLight16"/>
  <colors>
    <mruColors>
      <color rgb="FFFFFF99"/>
      <color rgb="FF0000FF"/>
      <color rgb="FF9966FF"/>
      <color rgb="FF3399FF"/>
      <color rgb="FF6699FF"/>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115658</xdr:colOff>
      <xdr:row>17</xdr:row>
      <xdr:rowOff>9525</xdr:rowOff>
    </xdr:from>
    <xdr:ext cx="3232744" cy="1031629"/>
    <xdr:sp macro="" textlink="">
      <xdr:nvSpPr>
        <xdr:cNvPr id="2" name="TextBox 1"/>
        <xdr:cNvSpPr txBox="1"/>
      </xdr:nvSpPr>
      <xdr:spPr>
        <a:xfrm rot="19516000">
          <a:off x="5221058" y="3305175"/>
          <a:ext cx="3232744"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6000" b="1">
              <a:solidFill>
                <a:schemeClr val="bg1">
                  <a:lumMod val="85000"/>
                </a:schemeClr>
              </a:solidFill>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psmj.com/surveys-research/free-benchmarking-webinars.cf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psmj.com/surveys-research/free-benchmarking-webinars.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heetViews>
  <sheetFormatPr defaultRowHeight="15" x14ac:dyDescent="0.25"/>
  <cols>
    <col min="1" max="1" width="156.85546875" style="1" customWidth="1"/>
  </cols>
  <sheetData>
    <row r="1" spans="1:1" ht="21" x14ac:dyDescent="0.35">
      <c r="A1" s="146" t="s">
        <v>98</v>
      </c>
    </row>
    <row r="2" spans="1:1" ht="15.75" x14ac:dyDescent="0.25">
      <c r="A2" s="139"/>
    </row>
    <row r="3" spans="1:1" ht="15" customHeight="1" x14ac:dyDescent="0.25">
      <c r="A3" s="139" t="s">
        <v>85</v>
      </c>
    </row>
    <row r="4" spans="1:1" ht="15" customHeight="1" x14ac:dyDescent="0.25">
      <c r="A4" s="139" t="s">
        <v>84</v>
      </c>
    </row>
    <row r="5" spans="1:1" ht="15.75" x14ac:dyDescent="0.25">
      <c r="A5" s="139"/>
    </row>
    <row r="6" spans="1:1" ht="18.75" x14ac:dyDescent="0.3">
      <c r="A6" s="140" t="s">
        <v>80</v>
      </c>
    </row>
    <row r="7" spans="1:1" s="142" customFormat="1" ht="21.75" customHeight="1" x14ac:dyDescent="0.25">
      <c r="A7" s="141" t="s">
        <v>79</v>
      </c>
    </row>
    <row r="8" spans="1:1" s="142" customFormat="1" ht="52.5" customHeight="1" x14ac:dyDescent="0.25">
      <c r="A8" s="143" t="s">
        <v>88</v>
      </c>
    </row>
    <row r="9" spans="1:1" s="142" customFormat="1" ht="66" customHeight="1" x14ac:dyDescent="0.25">
      <c r="A9" s="143" t="s">
        <v>89</v>
      </c>
    </row>
    <row r="10" spans="1:1" s="142" customFormat="1" ht="19.5" customHeight="1" x14ac:dyDescent="0.25">
      <c r="A10" s="143" t="s">
        <v>90</v>
      </c>
    </row>
    <row r="11" spans="1:1" s="142" customFormat="1" ht="21" customHeight="1" x14ac:dyDescent="0.25">
      <c r="A11" s="143" t="s">
        <v>91</v>
      </c>
    </row>
    <row r="12" spans="1:1" s="142" customFormat="1" ht="11.25" customHeight="1" x14ac:dyDescent="0.25">
      <c r="A12" s="144"/>
    </row>
    <row r="13" spans="1:1" s="142" customFormat="1" ht="18.75" x14ac:dyDescent="0.25">
      <c r="A13" s="145" t="s">
        <v>83</v>
      </c>
    </row>
    <row r="14" spans="1:1" s="142" customFormat="1" ht="30" customHeight="1" x14ac:dyDescent="0.25">
      <c r="A14" s="143" t="s">
        <v>92</v>
      </c>
    </row>
    <row r="15" spans="1:1" s="142" customFormat="1" ht="30" customHeight="1" x14ac:dyDescent="0.25">
      <c r="A15" s="143" t="s">
        <v>93</v>
      </c>
    </row>
    <row r="16" spans="1:1" s="142" customFormat="1" ht="30" customHeight="1" x14ac:dyDescent="0.25">
      <c r="A16" s="143" t="s">
        <v>94</v>
      </c>
    </row>
    <row r="17" spans="1:1" s="142" customFormat="1" ht="30" customHeight="1" x14ac:dyDescent="0.25">
      <c r="A17" s="143" t="s">
        <v>95</v>
      </c>
    </row>
    <row r="18" spans="1:1" s="142" customFormat="1" ht="30" customHeight="1" x14ac:dyDescent="0.25">
      <c r="A18" s="143" t="s">
        <v>96</v>
      </c>
    </row>
    <row r="19" spans="1:1" s="142" customFormat="1" ht="30" customHeight="1" x14ac:dyDescent="0.25">
      <c r="A19" s="143" t="s">
        <v>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workbookViewId="0"/>
  </sheetViews>
  <sheetFormatPr defaultRowHeight="15" x14ac:dyDescent="0.25"/>
  <cols>
    <col min="1" max="1" width="11.28515625" style="72" customWidth="1"/>
    <col min="2" max="2" width="3.85546875" style="125" customWidth="1"/>
    <col min="3" max="3" width="9.5703125" style="72" customWidth="1"/>
    <col min="4" max="4" width="16.28515625" style="72" bestFit="1" customWidth="1"/>
    <col min="5" max="5" width="2.7109375" style="72" customWidth="1"/>
    <col min="6" max="6" width="7.85546875" style="72" customWidth="1"/>
    <col min="7" max="7" width="1.7109375" style="72" customWidth="1"/>
    <col min="8" max="8" width="11.28515625" style="72" customWidth="1"/>
    <col min="9" max="9" width="1.7109375" style="72" customWidth="1"/>
    <col min="10" max="10" width="9.28515625" style="72" bestFit="1" customWidth="1"/>
    <col min="11" max="11" width="1.7109375" style="72" customWidth="1"/>
    <col min="12" max="12" width="13.5703125" style="72" customWidth="1"/>
    <col min="13" max="13" width="1.7109375" style="72" customWidth="1"/>
    <col min="14" max="14" width="9.5703125" style="72" customWidth="1"/>
    <col min="15" max="15" width="1.7109375" style="72" customWidth="1"/>
    <col min="16" max="16" width="11.5703125" style="72" customWidth="1"/>
    <col min="17" max="17" width="1.7109375" style="72" customWidth="1"/>
    <col min="18" max="18" width="14.140625" style="72" customWidth="1"/>
    <col min="19" max="19" width="0.7109375" style="72" customWidth="1"/>
    <col min="20" max="20" width="1.7109375" style="72" customWidth="1"/>
    <col min="21" max="21" width="11.140625" style="72" customWidth="1"/>
    <col min="22" max="22" width="1.7109375" style="72" customWidth="1"/>
    <col min="23" max="23" width="11.85546875" style="72" customWidth="1"/>
    <col min="24" max="24" width="7.28515625" style="72" customWidth="1"/>
    <col min="25" max="25" width="0.85546875" style="72" customWidth="1"/>
    <col min="26" max="26" width="10.140625" style="72" customWidth="1"/>
    <col min="27" max="27" width="1.7109375" style="72" customWidth="1"/>
    <col min="28" max="28" width="10.140625" style="72" customWidth="1"/>
    <col min="29" max="29" width="1.140625" style="72" customWidth="1"/>
    <col min="30" max="30" width="1.28515625" style="72" customWidth="1"/>
    <col min="31" max="31" width="11.42578125" customWidth="1"/>
    <col min="32" max="32" width="23.7109375" bestFit="1" customWidth="1"/>
  </cols>
  <sheetData>
    <row r="1" spans="2:34" customFormat="1" ht="15.75" x14ac:dyDescent="0.25">
      <c r="B1" s="147"/>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2"/>
      <c r="AD1" s="3"/>
    </row>
    <row r="2" spans="2:34" customFormat="1" ht="16.5" thickBot="1" x14ac:dyDescent="0.3">
      <c r="B2" s="149" t="s">
        <v>58</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4"/>
      <c r="AD2" s="5"/>
    </row>
    <row r="3" spans="2:34" customFormat="1" ht="15.75" x14ac:dyDescent="0.25">
      <c r="B3" s="151" t="s">
        <v>0</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4"/>
      <c r="AD3" s="5"/>
      <c r="AF3" s="6"/>
      <c r="AG3" s="2"/>
      <c r="AH3" s="3"/>
    </row>
    <row r="4" spans="2:34" customFormat="1" x14ac:dyDescent="0.25">
      <c r="B4" s="7"/>
      <c r="C4" s="8"/>
      <c r="D4" s="8"/>
      <c r="E4" s="8"/>
      <c r="F4" s="8"/>
      <c r="G4" s="8"/>
      <c r="H4" s="8"/>
      <c r="I4" s="8"/>
      <c r="J4" s="9"/>
      <c r="K4" s="10"/>
      <c r="L4" s="11"/>
      <c r="M4" s="10"/>
      <c r="N4" s="12"/>
      <c r="O4" s="10"/>
      <c r="P4" s="10"/>
      <c r="Q4" s="10"/>
      <c r="R4" s="10"/>
      <c r="S4" s="8"/>
      <c r="T4" s="8"/>
      <c r="U4" s="13"/>
      <c r="V4" s="8"/>
      <c r="W4" s="8"/>
      <c r="X4" s="8"/>
      <c r="Y4" s="8"/>
      <c r="Z4" s="8"/>
      <c r="AA4" s="8"/>
      <c r="AB4" s="8"/>
      <c r="AC4" s="8"/>
      <c r="AD4" s="5"/>
      <c r="AF4" s="14" t="s">
        <v>1</v>
      </c>
      <c r="AG4" s="15"/>
      <c r="AH4" s="16"/>
    </row>
    <row r="5" spans="2:34" customFormat="1" x14ac:dyDescent="0.25">
      <c r="B5" s="7"/>
      <c r="C5" s="8"/>
      <c r="D5" s="8"/>
      <c r="E5" s="8"/>
      <c r="F5" s="17"/>
      <c r="G5" s="17"/>
      <c r="H5" s="18" t="s">
        <v>2</v>
      </c>
      <c r="I5" s="17"/>
      <c r="J5" s="19" t="s">
        <v>3</v>
      </c>
      <c r="K5" s="17"/>
      <c r="L5" s="20" t="s">
        <v>4</v>
      </c>
      <c r="M5" s="17"/>
      <c r="N5" s="21" t="s">
        <v>5</v>
      </c>
      <c r="O5" s="17"/>
      <c r="P5" s="18" t="s">
        <v>6</v>
      </c>
      <c r="Q5" s="17"/>
      <c r="R5" s="18" t="s">
        <v>7</v>
      </c>
      <c r="S5" s="17"/>
      <c r="T5" s="17"/>
      <c r="U5" s="20" t="s">
        <v>8</v>
      </c>
      <c r="V5" s="17"/>
      <c r="W5" s="18" t="s">
        <v>9</v>
      </c>
      <c r="X5" s="17"/>
      <c r="Y5" s="17"/>
      <c r="Z5" s="18" t="s">
        <v>10</v>
      </c>
      <c r="AA5" s="17"/>
      <c r="AB5" s="18" t="s">
        <v>11</v>
      </c>
      <c r="AC5" s="17"/>
      <c r="AD5" s="5"/>
      <c r="AF5" s="22"/>
      <c r="AG5" s="8"/>
      <c r="AH5" s="5"/>
    </row>
    <row r="6" spans="2:34" customFormat="1" x14ac:dyDescent="0.25">
      <c r="B6" s="7"/>
      <c r="C6" s="8"/>
      <c r="D6" s="8"/>
      <c r="E6" s="8"/>
      <c r="F6" s="17"/>
      <c r="G6" s="17"/>
      <c r="H6" s="17"/>
      <c r="I6" s="17"/>
      <c r="J6" s="23"/>
      <c r="K6" s="17"/>
      <c r="L6" s="24" t="s">
        <v>12</v>
      </c>
      <c r="M6" s="17"/>
      <c r="N6" s="25"/>
      <c r="O6" s="17"/>
      <c r="P6" s="17" t="s">
        <v>13</v>
      </c>
      <c r="Q6" s="17"/>
      <c r="R6" s="17"/>
      <c r="S6" s="17"/>
      <c r="T6" s="17"/>
      <c r="U6" s="24" t="s">
        <v>14</v>
      </c>
      <c r="V6" s="17"/>
      <c r="W6" s="17"/>
      <c r="X6" s="17"/>
      <c r="Y6" s="17"/>
      <c r="Z6" s="17" t="s">
        <v>15</v>
      </c>
      <c r="AA6" s="17"/>
      <c r="AB6" s="17" t="s">
        <v>16</v>
      </c>
      <c r="AC6" s="17"/>
      <c r="AD6" s="5"/>
      <c r="AF6" s="22"/>
      <c r="AG6" s="26" t="s">
        <v>17</v>
      </c>
      <c r="AH6" s="5"/>
    </row>
    <row r="7" spans="2:34" customFormat="1" x14ac:dyDescent="0.25">
      <c r="B7" s="7"/>
      <c r="C7" s="8"/>
      <c r="D7" s="8"/>
      <c r="E7" s="8"/>
      <c r="F7" s="17"/>
      <c r="G7" s="17"/>
      <c r="H7" s="17"/>
      <c r="I7" s="17"/>
      <c r="J7" s="23"/>
      <c r="K7" s="17"/>
      <c r="L7" s="24"/>
      <c r="M7" s="17"/>
      <c r="N7" s="25"/>
      <c r="O7" s="17"/>
      <c r="P7" s="17"/>
      <c r="Q7" s="17"/>
      <c r="R7" s="17"/>
      <c r="S7" s="17"/>
      <c r="T7" s="17"/>
      <c r="U7" s="24"/>
      <c r="V7" s="17"/>
      <c r="W7" s="17"/>
      <c r="X7" s="17"/>
      <c r="Y7" s="17"/>
      <c r="Z7" s="17"/>
      <c r="AA7" s="17"/>
      <c r="AB7" s="17"/>
      <c r="AC7" s="17"/>
      <c r="AD7" s="5"/>
      <c r="AF7" s="22" t="s">
        <v>18</v>
      </c>
      <c r="AG7" s="8"/>
      <c r="AH7" s="27">
        <v>2080</v>
      </c>
    </row>
    <row r="8" spans="2:34" customFormat="1" x14ac:dyDescent="0.25">
      <c r="B8" s="7"/>
      <c r="C8" s="8"/>
      <c r="D8" s="8"/>
      <c r="E8" s="8"/>
      <c r="F8" s="17" t="s">
        <v>19</v>
      </c>
      <c r="G8" s="17"/>
      <c r="H8" s="28" t="s">
        <v>20</v>
      </c>
      <c r="I8" s="17"/>
      <c r="J8" s="29" t="s">
        <v>20</v>
      </c>
      <c r="K8" s="17"/>
      <c r="L8" s="24" t="s">
        <v>20</v>
      </c>
      <c r="M8" s="17"/>
      <c r="N8" s="30" t="s">
        <v>21</v>
      </c>
      <c r="O8" s="17"/>
      <c r="P8" s="17"/>
      <c r="Q8" s="17"/>
      <c r="R8" s="28" t="s">
        <v>21</v>
      </c>
      <c r="S8" s="17"/>
      <c r="T8" s="17"/>
      <c r="U8" s="24" t="s">
        <v>20</v>
      </c>
      <c r="V8" s="17"/>
      <c r="W8" s="17" t="s">
        <v>22</v>
      </c>
      <c r="X8" s="17"/>
      <c r="Y8" s="17"/>
      <c r="Z8" s="17" t="s">
        <v>20</v>
      </c>
      <c r="AA8" s="17"/>
      <c r="AB8" s="17"/>
      <c r="AC8" s="17"/>
      <c r="AD8" s="5"/>
      <c r="AF8" s="22" t="s">
        <v>23</v>
      </c>
      <c r="AG8" s="31">
        <v>9</v>
      </c>
      <c r="AH8" s="5">
        <f>AG8*8</f>
        <v>72</v>
      </c>
    </row>
    <row r="9" spans="2:34" customFormat="1" x14ac:dyDescent="0.25">
      <c r="B9" s="7"/>
      <c r="C9" s="8"/>
      <c r="D9" s="8"/>
      <c r="E9" s="8"/>
      <c r="F9" s="17" t="s">
        <v>24</v>
      </c>
      <c r="G9" s="17"/>
      <c r="H9" s="28" t="s">
        <v>25</v>
      </c>
      <c r="I9" s="17"/>
      <c r="J9" s="29" t="s">
        <v>26</v>
      </c>
      <c r="K9" s="17"/>
      <c r="L9" s="24" t="s">
        <v>27</v>
      </c>
      <c r="M9" s="17"/>
      <c r="N9" s="30" t="s">
        <v>28</v>
      </c>
      <c r="O9" s="17"/>
      <c r="P9" s="17" t="s">
        <v>20</v>
      </c>
      <c r="Q9" s="17"/>
      <c r="R9" s="28" t="s">
        <v>29</v>
      </c>
      <c r="S9" s="17"/>
      <c r="T9" s="17"/>
      <c r="U9" s="24" t="s">
        <v>30</v>
      </c>
      <c r="V9" s="17"/>
      <c r="W9" s="17" t="s">
        <v>31</v>
      </c>
      <c r="X9" s="17"/>
      <c r="Y9" s="17"/>
      <c r="Z9" s="17" t="s">
        <v>32</v>
      </c>
      <c r="AA9" s="17"/>
      <c r="AB9" s="17" t="s">
        <v>20</v>
      </c>
      <c r="AC9" s="17"/>
      <c r="AD9" s="5"/>
      <c r="AF9" s="22" t="s">
        <v>33</v>
      </c>
      <c r="AG9" s="31">
        <v>21</v>
      </c>
      <c r="AH9" s="5">
        <f>AG9*8</f>
        <v>168</v>
      </c>
    </row>
    <row r="10" spans="2:34" customFormat="1" ht="15.75" thickBot="1" x14ac:dyDescent="0.3">
      <c r="B10" s="32"/>
      <c r="C10" s="33" t="s">
        <v>34</v>
      </c>
      <c r="D10" s="34"/>
      <c r="E10" s="8"/>
      <c r="F10" s="8"/>
      <c r="G10" s="17"/>
      <c r="H10" s="35" t="s">
        <v>35</v>
      </c>
      <c r="I10" s="17"/>
      <c r="J10" s="36" t="s">
        <v>36</v>
      </c>
      <c r="K10" s="17"/>
      <c r="L10" s="20" t="s">
        <v>35</v>
      </c>
      <c r="M10" s="17"/>
      <c r="N10" s="37" t="s">
        <v>37</v>
      </c>
      <c r="O10" s="17"/>
      <c r="P10" s="18" t="s">
        <v>38</v>
      </c>
      <c r="Q10" s="17"/>
      <c r="R10" s="35" t="s">
        <v>37</v>
      </c>
      <c r="S10" s="17"/>
      <c r="T10" s="17"/>
      <c r="U10" s="20" t="s">
        <v>39</v>
      </c>
      <c r="V10" s="17"/>
      <c r="W10" s="18" t="s">
        <v>29</v>
      </c>
      <c r="X10" s="17"/>
      <c r="Y10" s="17"/>
      <c r="Z10" s="18" t="s">
        <v>29</v>
      </c>
      <c r="AA10" s="17"/>
      <c r="AB10" s="18" t="s">
        <v>40</v>
      </c>
      <c r="AC10" s="17"/>
      <c r="AD10" s="5"/>
      <c r="AF10" s="38" t="s">
        <v>41</v>
      </c>
      <c r="AG10" s="39"/>
      <c r="AH10" s="40">
        <f>AG10*8</f>
        <v>0</v>
      </c>
    </row>
    <row r="11" spans="2:34" customFormat="1" x14ac:dyDescent="0.25">
      <c r="B11" s="7"/>
      <c r="C11" s="8"/>
      <c r="D11" s="8"/>
      <c r="E11" s="8"/>
      <c r="F11" s="8"/>
      <c r="G11" s="8"/>
      <c r="H11" s="8"/>
      <c r="I11" s="8"/>
      <c r="J11" s="41"/>
      <c r="K11" s="8"/>
      <c r="L11" s="13"/>
      <c r="M11" s="8"/>
      <c r="N11" s="42"/>
      <c r="O11" s="8"/>
      <c r="P11" s="8"/>
      <c r="Q11" s="8"/>
      <c r="R11" s="8"/>
      <c r="S11" s="8"/>
      <c r="T11" s="8"/>
      <c r="U11" s="13"/>
      <c r="V11" s="8"/>
      <c r="W11" s="8"/>
      <c r="X11" s="8"/>
      <c r="Y11" s="8"/>
      <c r="Z11" s="8"/>
      <c r="AA11" s="8"/>
      <c r="AB11" s="8"/>
      <c r="AC11" s="8"/>
      <c r="AD11" s="5"/>
      <c r="AF11" s="22" t="s">
        <v>42</v>
      </c>
      <c r="AG11" s="8"/>
      <c r="AH11" s="5">
        <f>AH7-AH8-AH9-AH10</f>
        <v>1840</v>
      </c>
    </row>
    <row r="12" spans="2:34" customFormat="1" x14ac:dyDescent="0.25">
      <c r="B12" s="7" t="s">
        <v>54</v>
      </c>
      <c r="C12" s="8"/>
      <c r="D12" s="8"/>
      <c r="E12" s="8"/>
      <c r="F12" s="8"/>
      <c r="G12" s="8"/>
      <c r="H12" s="8"/>
      <c r="I12" s="8"/>
      <c r="J12" s="41"/>
      <c r="K12" s="8"/>
      <c r="L12" s="13"/>
      <c r="M12" s="8"/>
      <c r="N12" s="42"/>
      <c r="O12" s="8"/>
      <c r="P12" s="8"/>
      <c r="Q12" s="8"/>
      <c r="R12" s="8"/>
      <c r="S12" s="8"/>
      <c r="T12" s="8"/>
      <c r="U12" s="13"/>
      <c r="V12" s="8"/>
      <c r="W12" s="8"/>
      <c r="X12" s="8"/>
      <c r="Y12" s="8"/>
      <c r="Z12" s="8"/>
      <c r="AA12" s="8"/>
      <c r="AB12" s="8"/>
      <c r="AC12" s="8"/>
      <c r="AD12" s="5"/>
      <c r="AF12" s="22"/>
      <c r="AG12" s="8"/>
      <c r="AH12" s="5"/>
    </row>
    <row r="13" spans="2:34" customFormat="1" x14ac:dyDescent="0.25">
      <c r="B13" s="7"/>
      <c r="C13" s="8" t="s">
        <v>61</v>
      </c>
      <c r="D13" s="43" t="s">
        <v>57</v>
      </c>
      <c r="E13" s="8"/>
      <c r="F13" s="41">
        <f>H13/2080</f>
        <v>1</v>
      </c>
      <c r="G13" s="8"/>
      <c r="H13" s="44">
        <v>2080</v>
      </c>
      <c r="I13" s="8"/>
      <c r="J13" s="45">
        <v>0.4</v>
      </c>
      <c r="K13" s="8"/>
      <c r="L13" s="46">
        <f t="shared" ref="L13:L39" si="0">+H13*J13</f>
        <v>832</v>
      </c>
      <c r="M13" s="8"/>
      <c r="N13" s="47">
        <v>210</v>
      </c>
      <c r="O13" s="8"/>
      <c r="P13" s="48">
        <f t="shared" ref="P13:P39" si="1">+L13*N13</f>
        <v>174720</v>
      </c>
      <c r="Q13" s="8"/>
      <c r="R13" s="49">
        <v>68</v>
      </c>
      <c r="S13" s="50"/>
      <c r="T13" s="8"/>
      <c r="U13" s="51">
        <f>+L13*R13</f>
        <v>56576</v>
      </c>
      <c r="V13" s="46"/>
      <c r="W13" s="48">
        <f>H13*R13</f>
        <v>141440</v>
      </c>
      <c r="X13" s="52"/>
      <c r="Y13" s="52"/>
      <c r="Z13" s="48">
        <f>+W13-U13</f>
        <v>84864</v>
      </c>
      <c r="AA13" s="8"/>
      <c r="AB13" s="53">
        <f>+N13/R13</f>
        <v>3.0882352941176472</v>
      </c>
      <c r="AC13" s="8"/>
      <c r="AD13" s="5"/>
      <c r="AF13" s="54" t="s">
        <v>43</v>
      </c>
      <c r="AG13" s="55">
        <f>AH11/2080</f>
        <v>0.88461538461538458</v>
      </c>
      <c r="AH13" s="5"/>
    </row>
    <row r="14" spans="2:34" customFormat="1" ht="15.75" thickBot="1" x14ac:dyDescent="0.3">
      <c r="B14" s="7"/>
      <c r="C14" s="8" t="s">
        <v>61</v>
      </c>
      <c r="D14" s="43" t="s">
        <v>55</v>
      </c>
      <c r="E14" s="8"/>
      <c r="F14" s="41">
        <f t="shared" ref="F14:F39" si="2">H14/2080</f>
        <v>1</v>
      </c>
      <c r="G14" s="8"/>
      <c r="H14" s="44">
        <v>2080</v>
      </c>
      <c r="I14" s="8"/>
      <c r="J14" s="45">
        <v>0.45</v>
      </c>
      <c r="K14" s="8"/>
      <c r="L14" s="46">
        <f t="shared" si="0"/>
        <v>936</v>
      </c>
      <c r="M14" s="8"/>
      <c r="N14" s="47">
        <v>205</v>
      </c>
      <c r="O14" s="8"/>
      <c r="P14" s="48">
        <f t="shared" si="1"/>
        <v>191880</v>
      </c>
      <c r="Q14" s="8"/>
      <c r="R14" s="49">
        <v>62.3</v>
      </c>
      <c r="S14" s="50"/>
      <c r="T14" s="8"/>
      <c r="U14" s="48">
        <f t="shared" ref="U14:U39" si="3">+L14*R14</f>
        <v>58312.799999999996</v>
      </c>
      <c r="V14" s="46"/>
      <c r="W14" s="48">
        <f>H14*R14</f>
        <v>129584</v>
      </c>
      <c r="X14" s="52"/>
      <c r="Y14" s="52"/>
      <c r="Z14" s="48">
        <f t="shared" ref="Z14:Z39" si="4">+W14-U14</f>
        <v>71271.200000000012</v>
      </c>
      <c r="AA14" s="8"/>
      <c r="AB14" s="53">
        <f t="shared" ref="AB14:AB39" si="5">+N14/R14</f>
        <v>3.2905296950240772</v>
      </c>
      <c r="AC14" s="8"/>
      <c r="AD14" s="5"/>
      <c r="AF14" s="56"/>
      <c r="AG14" s="57"/>
      <c r="AH14" s="58"/>
    </row>
    <row r="15" spans="2:34" customFormat="1" x14ac:dyDescent="0.25">
      <c r="B15" s="7"/>
      <c r="C15" s="8" t="s">
        <v>61</v>
      </c>
      <c r="D15" s="43" t="s">
        <v>64</v>
      </c>
      <c r="E15" s="8"/>
      <c r="F15" s="41">
        <f t="shared" si="2"/>
        <v>1</v>
      </c>
      <c r="G15" s="8"/>
      <c r="H15" s="44">
        <v>2080</v>
      </c>
      <c r="I15" s="8"/>
      <c r="J15" s="45">
        <v>0.4</v>
      </c>
      <c r="K15" s="8"/>
      <c r="L15" s="46">
        <f t="shared" si="0"/>
        <v>832</v>
      </c>
      <c r="M15" s="8"/>
      <c r="N15" s="47">
        <v>190</v>
      </c>
      <c r="O15" s="8"/>
      <c r="P15" s="48">
        <f t="shared" si="1"/>
        <v>158080</v>
      </c>
      <c r="Q15" s="8"/>
      <c r="R15" s="49">
        <v>61.5</v>
      </c>
      <c r="S15" s="50"/>
      <c r="T15" s="8"/>
      <c r="U15" s="48">
        <f t="shared" si="3"/>
        <v>51168</v>
      </c>
      <c r="V15" s="46"/>
      <c r="W15" s="48">
        <f>H15*R15</f>
        <v>127920</v>
      </c>
      <c r="X15" s="52"/>
      <c r="Y15" s="52"/>
      <c r="Z15" s="48">
        <f t="shared" si="4"/>
        <v>76752</v>
      </c>
      <c r="AA15" s="8"/>
      <c r="AB15" s="53">
        <f t="shared" si="5"/>
        <v>3.089430894308943</v>
      </c>
      <c r="AC15" s="8"/>
      <c r="AD15" s="5"/>
    </row>
    <row r="16" spans="2:34" customFormat="1" x14ac:dyDescent="0.25">
      <c r="B16" s="7"/>
      <c r="C16" s="8"/>
      <c r="D16" s="59" t="s">
        <v>44</v>
      </c>
      <c r="E16" s="8"/>
      <c r="F16" s="53">
        <f>H16/2080</f>
        <v>3</v>
      </c>
      <c r="G16" s="8"/>
      <c r="H16" s="60">
        <f>SUM(H13:H15)</f>
        <v>6240</v>
      </c>
      <c r="I16" s="61"/>
      <c r="J16" s="62">
        <f>L16/H16</f>
        <v>0.41666666666666669</v>
      </c>
      <c r="K16" s="61"/>
      <c r="L16" s="60">
        <f>SUM(L13:L15)</f>
        <v>2600</v>
      </c>
      <c r="M16" s="61"/>
      <c r="N16" s="63">
        <f>P16/L16</f>
        <v>201.8</v>
      </c>
      <c r="O16" s="61"/>
      <c r="P16" s="64">
        <f>SUM(P13:P15)</f>
        <v>524680</v>
      </c>
      <c r="Q16" s="61"/>
      <c r="R16" s="65">
        <f>U16/L16</f>
        <v>63.867999999999995</v>
      </c>
      <c r="S16" s="66"/>
      <c r="T16" s="67"/>
      <c r="U16" s="68">
        <f>SUM(U13:U15)</f>
        <v>166056.79999999999</v>
      </c>
      <c r="V16" s="69"/>
      <c r="W16" s="68">
        <f>SUM(W13:W15)</f>
        <v>398944</v>
      </c>
      <c r="X16" s="70"/>
      <c r="Y16" s="70"/>
      <c r="Z16" s="68">
        <f>SUM(Z13:Z15)</f>
        <v>232887.2</v>
      </c>
      <c r="AA16" s="67"/>
      <c r="AB16" s="71">
        <f>N16/R16</f>
        <v>3.159641761132336</v>
      </c>
      <c r="AC16" s="8"/>
      <c r="AD16" s="5"/>
    </row>
    <row r="17" spans="1:30" x14ac:dyDescent="0.25">
      <c r="B17" s="7"/>
      <c r="C17" s="8"/>
      <c r="D17" s="8"/>
      <c r="E17" s="8"/>
      <c r="F17" s="41"/>
      <c r="G17" s="8"/>
      <c r="H17" s="73"/>
      <c r="I17" s="8"/>
      <c r="J17" s="9"/>
      <c r="K17" s="10"/>
      <c r="L17" s="73"/>
      <c r="M17" s="10"/>
      <c r="N17" s="12"/>
      <c r="O17" s="10"/>
      <c r="P17" s="12"/>
      <c r="Q17" s="10"/>
      <c r="R17" s="74"/>
      <c r="S17" s="50"/>
      <c r="T17" s="8"/>
      <c r="U17" s="46"/>
      <c r="V17" s="46"/>
      <c r="W17" s="46"/>
      <c r="X17" s="52"/>
      <c r="Y17" s="52"/>
      <c r="Z17" s="42"/>
      <c r="AA17" s="8"/>
      <c r="AB17" s="53"/>
      <c r="AC17" s="8"/>
      <c r="AD17" s="5"/>
    </row>
    <row r="18" spans="1:30" x14ac:dyDescent="0.25">
      <c r="B18" s="7" t="s">
        <v>45</v>
      </c>
      <c r="C18" s="8"/>
      <c r="D18" s="8"/>
      <c r="E18" s="8"/>
      <c r="F18" s="41"/>
      <c r="G18" s="8"/>
      <c r="H18" s="73"/>
      <c r="I18" s="8"/>
      <c r="J18" s="9"/>
      <c r="K18" s="10"/>
      <c r="L18" s="73"/>
      <c r="M18" s="10"/>
      <c r="N18" s="75"/>
      <c r="O18" s="10"/>
      <c r="P18" s="12"/>
      <c r="Q18" s="10"/>
      <c r="R18" s="74"/>
      <c r="S18" s="50"/>
      <c r="T18" s="8"/>
      <c r="U18" s="46"/>
      <c r="V18" s="46"/>
      <c r="W18" s="46"/>
      <c r="X18" s="52"/>
      <c r="Y18" s="52"/>
      <c r="Z18" s="42"/>
      <c r="AA18" s="8"/>
      <c r="AB18" s="53"/>
      <c r="AC18" s="8"/>
      <c r="AD18" s="5"/>
    </row>
    <row r="19" spans="1:30" x14ac:dyDescent="0.25">
      <c r="B19" s="7"/>
      <c r="C19" s="8" t="s">
        <v>99</v>
      </c>
      <c r="D19" s="76" t="s">
        <v>65</v>
      </c>
      <c r="E19" s="77"/>
      <c r="F19" s="41">
        <f t="shared" si="2"/>
        <v>1</v>
      </c>
      <c r="G19" s="77"/>
      <c r="H19" s="78">
        <v>2080</v>
      </c>
      <c r="I19" s="77"/>
      <c r="J19" s="79">
        <v>0.15</v>
      </c>
      <c r="K19" s="80"/>
      <c r="L19" s="46">
        <f t="shared" si="0"/>
        <v>312</v>
      </c>
      <c r="M19" s="80"/>
      <c r="N19" s="81">
        <v>90</v>
      </c>
      <c r="O19" s="80"/>
      <c r="P19" s="48">
        <f t="shared" si="1"/>
        <v>28080</v>
      </c>
      <c r="Q19" s="80"/>
      <c r="R19" s="82">
        <v>31.15</v>
      </c>
      <c r="S19" s="83"/>
      <c r="T19" s="77"/>
      <c r="U19" s="51">
        <f>+L19*R19</f>
        <v>9718.7999999999993</v>
      </c>
      <c r="V19" s="84"/>
      <c r="W19" s="48">
        <f>H19*R19</f>
        <v>64792</v>
      </c>
      <c r="X19" s="52"/>
      <c r="Y19" s="52"/>
      <c r="Z19" s="48">
        <f>+W19-U19</f>
        <v>55073.2</v>
      </c>
      <c r="AA19" s="77"/>
      <c r="AB19" s="53">
        <f>+N19/R19</f>
        <v>2.8892455858747996</v>
      </c>
      <c r="AC19" s="77"/>
      <c r="AD19" s="85"/>
    </row>
    <row r="20" spans="1:30" x14ac:dyDescent="0.25">
      <c r="B20" s="7"/>
      <c r="C20" s="8" t="s">
        <v>47</v>
      </c>
      <c r="D20" s="76" t="s">
        <v>66</v>
      </c>
      <c r="E20" s="77"/>
      <c r="F20" s="41">
        <f t="shared" si="2"/>
        <v>1</v>
      </c>
      <c r="G20" s="77"/>
      <c r="H20" s="78">
        <v>2080</v>
      </c>
      <c r="I20" s="77"/>
      <c r="J20" s="79">
        <v>0</v>
      </c>
      <c r="K20" s="80"/>
      <c r="L20" s="46">
        <f t="shared" si="0"/>
        <v>0</v>
      </c>
      <c r="M20" s="80"/>
      <c r="N20" s="81">
        <v>70</v>
      </c>
      <c r="O20" s="80"/>
      <c r="P20" s="48">
        <f t="shared" si="1"/>
        <v>0</v>
      </c>
      <c r="Q20" s="80"/>
      <c r="R20" s="82">
        <v>28.62</v>
      </c>
      <c r="S20" s="83"/>
      <c r="T20" s="77"/>
      <c r="U20" s="51">
        <f>+L20*R20</f>
        <v>0</v>
      </c>
      <c r="V20" s="84"/>
      <c r="W20" s="48">
        <f>H20*R20</f>
        <v>59529.599999999999</v>
      </c>
      <c r="X20" s="52"/>
      <c r="Y20" s="52"/>
      <c r="Z20" s="48">
        <f>+W20-U20</f>
        <v>59529.599999999999</v>
      </c>
      <c r="AA20" s="77"/>
      <c r="AB20" s="53">
        <f>+N20/R20</f>
        <v>2.4458420684835778</v>
      </c>
      <c r="AC20" s="77"/>
      <c r="AD20" s="85"/>
    </row>
    <row r="21" spans="1:30" x14ac:dyDescent="0.25">
      <c r="B21" s="7"/>
      <c r="C21" s="8" t="s">
        <v>45</v>
      </c>
      <c r="D21" s="76" t="s">
        <v>67</v>
      </c>
      <c r="E21" s="77"/>
      <c r="F21" s="41">
        <f t="shared" si="2"/>
        <v>1</v>
      </c>
      <c r="G21" s="77"/>
      <c r="H21" s="78">
        <v>2080</v>
      </c>
      <c r="I21" s="77"/>
      <c r="J21" s="86">
        <v>0.25</v>
      </c>
      <c r="K21" s="77"/>
      <c r="L21" s="46">
        <f t="shared" si="0"/>
        <v>520</v>
      </c>
      <c r="M21" s="77"/>
      <c r="N21" s="87">
        <v>0</v>
      </c>
      <c r="O21" s="77"/>
      <c r="P21" s="48">
        <f t="shared" si="1"/>
        <v>0</v>
      </c>
      <c r="Q21" s="77"/>
      <c r="R21" s="88">
        <v>38.67</v>
      </c>
      <c r="S21" s="83"/>
      <c r="T21" s="77"/>
      <c r="U21" s="51">
        <f>+L21*R21</f>
        <v>20108.400000000001</v>
      </c>
      <c r="V21" s="84"/>
      <c r="W21" s="48">
        <f>H21*R21</f>
        <v>80433.600000000006</v>
      </c>
      <c r="X21" s="52"/>
      <c r="Y21" s="52"/>
      <c r="Z21" s="48">
        <f>+W21-U21</f>
        <v>60325.200000000004</v>
      </c>
      <c r="AA21" s="77"/>
      <c r="AB21" s="53">
        <f>+N21/R21</f>
        <v>0</v>
      </c>
      <c r="AC21" s="77"/>
      <c r="AD21" s="85"/>
    </row>
    <row r="22" spans="1:30" x14ac:dyDescent="0.25">
      <c r="B22" s="7"/>
      <c r="C22" s="8"/>
      <c r="D22" s="59" t="s">
        <v>44</v>
      </c>
      <c r="E22" s="77"/>
      <c r="F22" s="89">
        <f>H22/2080</f>
        <v>3</v>
      </c>
      <c r="G22" s="77"/>
      <c r="H22" s="90">
        <f>SUM(H19:H21)</f>
        <v>6240</v>
      </c>
      <c r="I22" s="91"/>
      <c r="J22" s="92">
        <f>L22/H22</f>
        <v>0.13333333333333333</v>
      </c>
      <c r="K22" s="91"/>
      <c r="L22" s="90">
        <f>SUM(L19:L21)</f>
        <v>832</v>
      </c>
      <c r="M22" s="91"/>
      <c r="N22" s="93">
        <f>P22/L22</f>
        <v>33.75</v>
      </c>
      <c r="O22" s="91"/>
      <c r="P22" s="93">
        <f>SUM(P19:P21)</f>
        <v>28080</v>
      </c>
      <c r="Q22" s="91"/>
      <c r="R22" s="94">
        <f>U22/L22</f>
        <v>35.85</v>
      </c>
      <c r="S22" s="94"/>
      <c r="T22" s="95"/>
      <c r="U22" s="96">
        <f>SUM(U19:U21)</f>
        <v>29827.200000000001</v>
      </c>
      <c r="V22" s="97"/>
      <c r="W22" s="96">
        <f>SUM(W19:W21)</f>
        <v>204755.20000000001</v>
      </c>
      <c r="X22" s="98"/>
      <c r="Y22" s="98"/>
      <c r="Z22" s="96">
        <f>SUM(Z19:Z21)</f>
        <v>174928</v>
      </c>
      <c r="AA22" s="95"/>
      <c r="AB22" s="89">
        <f>N22/R22</f>
        <v>0.94142259414225937</v>
      </c>
      <c r="AC22" s="77"/>
      <c r="AD22" s="85"/>
    </row>
    <row r="23" spans="1:30" x14ac:dyDescent="0.25">
      <c r="B23" s="7"/>
      <c r="C23" s="8"/>
      <c r="D23" s="77"/>
      <c r="E23" s="77"/>
      <c r="F23" s="99"/>
      <c r="G23" s="77"/>
      <c r="H23" s="100"/>
      <c r="I23" s="77"/>
      <c r="J23" s="101"/>
      <c r="K23" s="80"/>
      <c r="L23" s="100"/>
      <c r="M23" s="80"/>
      <c r="N23" s="102"/>
      <c r="O23" s="80"/>
      <c r="P23" s="102"/>
      <c r="Q23" s="80"/>
      <c r="R23" s="103"/>
      <c r="S23" s="83"/>
      <c r="T23" s="77"/>
      <c r="U23" s="84"/>
      <c r="V23" s="84"/>
      <c r="W23" s="84"/>
      <c r="X23" s="104"/>
      <c r="Y23" s="104"/>
      <c r="Z23" s="105"/>
      <c r="AA23" s="77"/>
      <c r="AB23" s="106"/>
      <c r="AC23" s="77"/>
      <c r="AD23" s="85"/>
    </row>
    <row r="24" spans="1:30" x14ac:dyDescent="0.25">
      <c r="B24" s="7" t="s">
        <v>48</v>
      </c>
      <c r="C24" s="8"/>
      <c r="D24" s="77"/>
      <c r="E24" s="77"/>
      <c r="F24" s="99"/>
      <c r="G24" s="77"/>
      <c r="H24" s="100"/>
      <c r="I24" s="77"/>
      <c r="J24" s="101"/>
      <c r="K24" s="80"/>
      <c r="L24" s="100"/>
      <c r="M24" s="80"/>
      <c r="N24" s="102"/>
      <c r="O24" s="80"/>
      <c r="P24" s="102"/>
      <c r="Q24" s="80"/>
      <c r="R24" s="103"/>
      <c r="S24" s="83"/>
      <c r="T24" s="77"/>
      <c r="U24" s="84"/>
      <c r="V24" s="84"/>
      <c r="W24" s="84"/>
      <c r="X24" s="104"/>
      <c r="Y24" s="104"/>
      <c r="Z24" s="105"/>
      <c r="AA24" s="77"/>
      <c r="AB24" s="106"/>
      <c r="AC24" s="77"/>
      <c r="AD24" s="85"/>
    </row>
    <row r="25" spans="1:30" x14ac:dyDescent="0.25">
      <c r="B25" s="7"/>
      <c r="C25" s="8" t="s">
        <v>48</v>
      </c>
      <c r="D25" s="76" t="s">
        <v>68</v>
      </c>
      <c r="E25" s="77"/>
      <c r="F25" s="41">
        <f t="shared" si="2"/>
        <v>1</v>
      </c>
      <c r="G25" s="77"/>
      <c r="H25" s="44">
        <v>2080</v>
      </c>
      <c r="I25" s="77"/>
      <c r="J25" s="45">
        <v>0.65</v>
      </c>
      <c r="K25" s="80"/>
      <c r="L25" s="46">
        <f t="shared" si="0"/>
        <v>1352</v>
      </c>
      <c r="M25" s="80"/>
      <c r="N25" s="47">
        <v>170</v>
      </c>
      <c r="O25" s="80"/>
      <c r="P25" s="48">
        <f t="shared" si="1"/>
        <v>229840</v>
      </c>
      <c r="Q25" s="80"/>
      <c r="R25" s="49">
        <v>55</v>
      </c>
      <c r="S25" s="83"/>
      <c r="T25" s="77"/>
      <c r="U25" s="48">
        <f t="shared" si="3"/>
        <v>74360</v>
      </c>
      <c r="V25" s="84"/>
      <c r="W25" s="48">
        <f t="shared" ref="W25:W39" si="6">H25*R25</f>
        <v>114400</v>
      </c>
      <c r="X25" s="104"/>
      <c r="Y25" s="104"/>
      <c r="Z25" s="48">
        <f t="shared" si="4"/>
        <v>40040</v>
      </c>
      <c r="AA25" s="77"/>
      <c r="AB25" s="53">
        <f t="shared" si="5"/>
        <v>3.0909090909090908</v>
      </c>
      <c r="AC25" s="77"/>
      <c r="AD25" s="85"/>
    </row>
    <row r="26" spans="1:30" x14ac:dyDescent="0.25">
      <c r="B26" s="7"/>
      <c r="C26" s="8" t="s">
        <v>48</v>
      </c>
      <c r="D26" s="76" t="s">
        <v>69</v>
      </c>
      <c r="E26" s="8"/>
      <c r="F26" s="41">
        <f t="shared" si="2"/>
        <v>1</v>
      </c>
      <c r="G26" s="8"/>
      <c r="H26" s="44">
        <v>2080</v>
      </c>
      <c r="I26" s="8"/>
      <c r="J26" s="45">
        <v>0.75</v>
      </c>
      <c r="K26" s="8"/>
      <c r="L26" s="46">
        <f t="shared" si="0"/>
        <v>1560</v>
      </c>
      <c r="M26" s="8"/>
      <c r="N26" s="47">
        <v>155</v>
      </c>
      <c r="O26" s="8"/>
      <c r="P26" s="48">
        <f t="shared" si="1"/>
        <v>241800</v>
      </c>
      <c r="Q26" s="8"/>
      <c r="R26" s="49">
        <v>51.01</v>
      </c>
      <c r="S26" s="74"/>
      <c r="T26" s="8"/>
      <c r="U26" s="48">
        <f t="shared" si="3"/>
        <v>79575.599999999991</v>
      </c>
      <c r="V26" s="46"/>
      <c r="W26" s="48">
        <f t="shared" si="6"/>
        <v>106100.8</v>
      </c>
      <c r="X26" s="52"/>
      <c r="Y26" s="52"/>
      <c r="Z26" s="48">
        <f t="shared" si="4"/>
        <v>26525.200000000012</v>
      </c>
      <c r="AA26" s="8"/>
      <c r="AB26" s="53">
        <f t="shared" si="5"/>
        <v>3.0386198784552048</v>
      </c>
      <c r="AC26" s="8"/>
      <c r="AD26" s="5"/>
    </row>
    <row r="27" spans="1:30" x14ac:dyDescent="0.25">
      <c r="A27" s="107"/>
      <c r="B27" s="7"/>
      <c r="C27" s="8" t="s">
        <v>48</v>
      </c>
      <c r="D27" s="76" t="s">
        <v>70</v>
      </c>
      <c r="E27" s="8"/>
      <c r="F27" s="41">
        <f t="shared" si="2"/>
        <v>1</v>
      </c>
      <c r="G27" s="8"/>
      <c r="H27" s="44">
        <v>2080</v>
      </c>
      <c r="I27" s="8"/>
      <c r="J27" s="45">
        <v>0.75</v>
      </c>
      <c r="K27" s="8"/>
      <c r="L27" s="46">
        <f t="shared" si="0"/>
        <v>1560</v>
      </c>
      <c r="M27" s="8"/>
      <c r="N27" s="47">
        <v>155</v>
      </c>
      <c r="O27" s="8"/>
      <c r="P27" s="48">
        <f t="shared" si="1"/>
        <v>241800</v>
      </c>
      <c r="Q27" s="8"/>
      <c r="R27" s="49">
        <v>53.25</v>
      </c>
      <c r="S27" s="74"/>
      <c r="T27" s="8"/>
      <c r="U27" s="48">
        <f t="shared" si="3"/>
        <v>83070</v>
      </c>
      <c r="V27" s="46"/>
      <c r="W27" s="48">
        <f t="shared" si="6"/>
        <v>110760</v>
      </c>
      <c r="X27" s="52"/>
      <c r="Y27" s="52"/>
      <c r="Z27" s="48">
        <f t="shared" si="4"/>
        <v>27690</v>
      </c>
      <c r="AA27" s="8"/>
      <c r="AB27" s="53">
        <f t="shared" si="5"/>
        <v>2.9107981220657275</v>
      </c>
      <c r="AC27" s="8"/>
      <c r="AD27" s="5"/>
    </row>
    <row r="28" spans="1:30" x14ac:dyDescent="0.25">
      <c r="A28" s="107"/>
      <c r="B28" s="7"/>
      <c r="C28" s="8" t="s">
        <v>48</v>
      </c>
      <c r="D28" s="76" t="s">
        <v>56</v>
      </c>
      <c r="E28" s="8"/>
      <c r="F28" s="41">
        <f t="shared" si="2"/>
        <v>1</v>
      </c>
      <c r="G28" s="8"/>
      <c r="H28" s="44">
        <v>2080</v>
      </c>
      <c r="I28" s="8"/>
      <c r="J28" s="45">
        <v>0.7</v>
      </c>
      <c r="K28" s="8"/>
      <c r="L28" s="46">
        <f t="shared" si="0"/>
        <v>1456</v>
      </c>
      <c r="M28" s="8"/>
      <c r="N28" s="47">
        <v>140</v>
      </c>
      <c r="O28" s="8"/>
      <c r="P28" s="48">
        <f t="shared" si="1"/>
        <v>203840</v>
      </c>
      <c r="Q28" s="8"/>
      <c r="R28" s="49">
        <v>41.59</v>
      </c>
      <c r="S28" s="74"/>
      <c r="T28" s="8"/>
      <c r="U28" s="48">
        <f t="shared" si="3"/>
        <v>60555.040000000008</v>
      </c>
      <c r="V28" s="46"/>
      <c r="W28" s="48">
        <f t="shared" si="6"/>
        <v>86507.200000000012</v>
      </c>
      <c r="X28" s="52"/>
      <c r="Y28" s="52"/>
      <c r="Z28" s="48">
        <f t="shared" si="4"/>
        <v>25952.160000000003</v>
      </c>
      <c r="AA28" s="8"/>
      <c r="AB28" s="53">
        <f t="shared" si="5"/>
        <v>3.3661937965857174</v>
      </c>
      <c r="AC28" s="8"/>
      <c r="AD28" s="5"/>
    </row>
    <row r="29" spans="1:30" x14ac:dyDescent="0.25">
      <c r="B29" s="7"/>
      <c r="C29" s="8" t="s">
        <v>48</v>
      </c>
      <c r="D29" s="76" t="s">
        <v>71</v>
      </c>
      <c r="E29" s="8"/>
      <c r="F29" s="41">
        <f t="shared" si="2"/>
        <v>1</v>
      </c>
      <c r="G29" s="8"/>
      <c r="H29" s="44">
        <v>2080</v>
      </c>
      <c r="I29" s="8"/>
      <c r="J29" s="45">
        <v>0.8</v>
      </c>
      <c r="K29" s="8"/>
      <c r="L29" s="46">
        <f t="shared" si="0"/>
        <v>1664</v>
      </c>
      <c r="M29" s="8"/>
      <c r="N29" s="47">
        <v>140</v>
      </c>
      <c r="O29" s="8"/>
      <c r="P29" s="48">
        <f t="shared" si="1"/>
        <v>232960</v>
      </c>
      <c r="Q29" s="8"/>
      <c r="R29" s="49">
        <v>38.65</v>
      </c>
      <c r="S29" s="74"/>
      <c r="T29" s="8"/>
      <c r="U29" s="48">
        <f t="shared" si="3"/>
        <v>64313.599999999999</v>
      </c>
      <c r="V29" s="46"/>
      <c r="W29" s="48">
        <f t="shared" si="6"/>
        <v>80392</v>
      </c>
      <c r="X29" s="52"/>
      <c r="Y29" s="52"/>
      <c r="Z29" s="48">
        <f t="shared" si="4"/>
        <v>16078.400000000001</v>
      </c>
      <c r="AA29" s="8"/>
      <c r="AB29" s="53">
        <f t="shared" si="5"/>
        <v>3.6222509702457959</v>
      </c>
      <c r="AC29" s="8"/>
      <c r="AD29" s="5"/>
    </row>
    <row r="30" spans="1:30" x14ac:dyDescent="0.25">
      <c r="B30" s="7"/>
      <c r="C30" s="8" t="s">
        <v>48</v>
      </c>
      <c r="D30" s="76" t="s">
        <v>72</v>
      </c>
      <c r="E30" s="8"/>
      <c r="F30" s="41">
        <f t="shared" si="2"/>
        <v>1</v>
      </c>
      <c r="G30" s="8"/>
      <c r="H30" s="44">
        <v>2080</v>
      </c>
      <c r="I30" s="8"/>
      <c r="J30" s="45">
        <v>0.8</v>
      </c>
      <c r="K30" s="8"/>
      <c r="L30" s="46">
        <f t="shared" si="0"/>
        <v>1664</v>
      </c>
      <c r="M30" s="8"/>
      <c r="N30" s="47">
        <v>135</v>
      </c>
      <c r="O30" s="8"/>
      <c r="P30" s="48">
        <f t="shared" si="1"/>
        <v>224640</v>
      </c>
      <c r="Q30" s="8"/>
      <c r="R30" s="49">
        <v>37.03</v>
      </c>
      <c r="S30" s="74"/>
      <c r="T30" s="8"/>
      <c r="U30" s="48">
        <f t="shared" si="3"/>
        <v>61617.919999999998</v>
      </c>
      <c r="V30" s="46"/>
      <c r="W30" s="48">
        <f t="shared" si="6"/>
        <v>77022.400000000009</v>
      </c>
      <c r="X30" s="52"/>
      <c r="Y30" s="52"/>
      <c r="Z30" s="48">
        <f t="shared" si="4"/>
        <v>15404.48000000001</v>
      </c>
      <c r="AA30" s="8"/>
      <c r="AB30" s="53">
        <f t="shared" si="5"/>
        <v>3.6456926816095057</v>
      </c>
      <c r="AC30" s="8"/>
      <c r="AD30" s="5"/>
    </row>
    <row r="31" spans="1:30" x14ac:dyDescent="0.25">
      <c r="B31" s="7"/>
      <c r="C31" s="8" t="s">
        <v>48</v>
      </c>
      <c r="D31" s="76" t="s">
        <v>64</v>
      </c>
      <c r="E31" s="8"/>
      <c r="F31" s="41">
        <f t="shared" si="2"/>
        <v>1</v>
      </c>
      <c r="G31" s="8"/>
      <c r="H31" s="44">
        <v>2080</v>
      </c>
      <c r="I31" s="8"/>
      <c r="J31" s="45">
        <v>0.85</v>
      </c>
      <c r="K31" s="8"/>
      <c r="L31" s="46">
        <f t="shared" si="0"/>
        <v>1768</v>
      </c>
      <c r="M31" s="8"/>
      <c r="N31" s="47">
        <v>135</v>
      </c>
      <c r="O31" s="8"/>
      <c r="P31" s="48">
        <f t="shared" si="1"/>
        <v>238680</v>
      </c>
      <c r="Q31" s="8"/>
      <c r="R31" s="49">
        <v>37.049999999999997</v>
      </c>
      <c r="S31" s="74"/>
      <c r="T31" s="8"/>
      <c r="U31" s="48">
        <f t="shared" si="3"/>
        <v>65504.399999999994</v>
      </c>
      <c r="V31" s="46"/>
      <c r="W31" s="48">
        <f t="shared" si="6"/>
        <v>77064</v>
      </c>
      <c r="X31" s="52"/>
      <c r="Y31" s="52"/>
      <c r="Z31" s="48">
        <f t="shared" si="4"/>
        <v>11559.600000000006</v>
      </c>
      <c r="AA31" s="8"/>
      <c r="AB31" s="53">
        <f t="shared" si="5"/>
        <v>3.6437246963562755</v>
      </c>
      <c r="AC31" s="8"/>
      <c r="AD31" s="5"/>
    </row>
    <row r="32" spans="1:30" x14ac:dyDescent="0.25">
      <c r="B32" s="7"/>
      <c r="C32" s="8" t="s">
        <v>48</v>
      </c>
      <c r="D32" s="76" t="s">
        <v>73</v>
      </c>
      <c r="E32" s="8"/>
      <c r="F32" s="41">
        <f t="shared" si="2"/>
        <v>1</v>
      </c>
      <c r="G32" s="8"/>
      <c r="H32" s="44">
        <v>2080</v>
      </c>
      <c r="I32" s="8"/>
      <c r="J32" s="45">
        <v>0.85</v>
      </c>
      <c r="K32" s="8"/>
      <c r="L32" s="46">
        <f t="shared" si="0"/>
        <v>1768</v>
      </c>
      <c r="M32" s="8"/>
      <c r="N32" s="47">
        <v>120</v>
      </c>
      <c r="O32" s="8"/>
      <c r="P32" s="48">
        <f t="shared" si="1"/>
        <v>212160</v>
      </c>
      <c r="Q32" s="8"/>
      <c r="R32" s="49">
        <v>36.54</v>
      </c>
      <c r="S32" s="74"/>
      <c r="T32" s="8"/>
      <c r="U32" s="48">
        <f t="shared" si="3"/>
        <v>64602.720000000001</v>
      </c>
      <c r="V32" s="46"/>
      <c r="W32" s="48">
        <f t="shared" si="6"/>
        <v>76003.199999999997</v>
      </c>
      <c r="X32" s="52"/>
      <c r="Y32" s="52"/>
      <c r="Z32" s="48">
        <f t="shared" si="4"/>
        <v>11400.479999999996</v>
      </c>
      <c r="AA32" s="8"/>
      <c r="AB32" s="53">
        <f t="shared" si="5"/>
        <v>3.284072249589491</v>
      </c>
      <c r="AC32" s="8"/>
      <c r="AD32" s="5"/>
    </row>
    <row r="33" spans="1:30" x14ac:dyDescent="0.25">
      <c r="A33"/>
      <c r="B33" s="7"/>
      <c r="C33" s="8" t="s">
        <v>48</v>
      </c>
      <c r="D33" s="76" t="s">
        <v>74</v>
      </c>
      <c r="E33" s="8"/>
      <c r="F33" s="41">
        <f t="shared" si="2"/>
        <v>1</v>
      </c>
      <c r="G33" s="8"/>
      <c r="H33" s="44">
        <v>2080</v>
      </c>
      <c r="I33" s="8"/>
      <c r="J33" s="45">
        <v>0.85</v>
      </c>
      <c r="K33" s="8"/>
      <c r="L33" s="46">
        <f t="shared" si="0"/>
        <v>1768</v>
      </c>
      <c r="M33" s="8"/>
      <c r="N33" s="47">
        <v>120</v>
      </c>
      <c r="O33" s="8"/>
      <c r="P33" s="48">
        <f t="shared" si="1"/>
        <v>212160</v>
      </c>
      <c r="Q33" s="8"/>
      <c r="R33" s="49">
        <v>35</v>
      </c>
      <c r="S33" s="74"/>
      <c r="T33" s="8"/>
      <c r="U33" s="48">
        <f t="shared" si="3"/>
        <v>61880</v>
      </c>
      <c r="V33" s="46"/>
      <c r="W33" s="48">
        <f t="shared" si="6"/>
        <v>72800</v>
      </c>
      <c r="X33" s="52"/>
      <c r="Y33" s="52"/>
      <c r="Z33" s="48">
        <f t="shared" si="4"/>
        <v>10920</v>
      </c>
      <c r="AA33" s="8"/>
      <c r="AB33" s="53">
        <f t="shared" si="5"/>
        <v>3.4285714285714284</v>
      </c>
      <c r="AC33" s="8"/>
      <c r="AD33" s="5"/>
    </row>
    <row r="34" spans="1:30" x14ac:dyDescent="0.25">
      <c r="A34"/>
      <c r="B34" s="7"/>
      <c r="C34" s="8" t="s">
        <v>48</v>
      </c>
      <c r="D34" s="76" t="s">
        <v>75</v>
      </c>
      <c r="E34" s="8"/>
      <c r="F34" s="41">
        <f t="shared" si="2"/>
        <v>1</v>
      </c>
      <c r="G34" s="8"/>
      <c r="H34" s="44">
        <v>2080</v>
      </c>
      <c r="I34" s="8"/>
      <c r="J34" s="45">
        <v>0.85</v>
      </c>
      <c r="K34" s="8"/>
      <c r="L34" s="46">
        <f t="shared" si="0"/>
        <v>1768</v>
      </c>
      <c r="M34" s="8"/>
      <c r="N34" s="47">
        <v>100</v>
      </c>
      <c r="O34" s="8"/>
      <c r="P34" s="48">
        <f t="shared" si="1"/>
        <v>176800</v>
      </c>
      <c r="Q34" s="8"/>
      <c r="R34" s="49">
        <v>32.67</v>
      </c>
      <c r="S34" s="74"/>
      <c r="T34" s="8"/>
      <c r="U34" s="48">
        <f t="shared" si="3"/>
        <v>57760.560000000005</v>
      </c>
      <c r="V34" s="46"/>
      <c r="W34" s="48">
        <f t="shared" si="6"/>
        <v>67953.600000000006</v>
      </c>
      <c r="X34" s="52"/>
      <c r="Y34" s="52"/>
      <c r="Z34" s="48">
        <f t="shared" si="4"/>
        <v>10193.040000000001</v>
      </c>
      <c r="AA34" s="8"/>
      <c r="AB34" s="53">
        <f t="shared" si="5"/>
        <v>3.0609121518212428</v>
      </c>
      <c r="AC34" s="8"/>
      <c r="AD34" s="5"/>
    </row>
    <row r="35" spans="1:30" x14ac:dyDescent="0.25">
      <c r="A35"/>
      <c r="B35" s="7"/>
      <c r="C35" s="8" t="s">
        <v>48</v>
      </c>
      <c r="D35" s="76" t="s">
        <v>76</v>
      </c>
      <c r="E35" s="8"/>
      <c r="F35" s="41">
        <f t="shared" si="2"/>
        <v>0.5</v>
      </c>
      <c r="G35" s="8"/>
      <c r="H35" s="44">
        <v>1040</v>
      </c>
      <c r="I35" s="8"/>
      <c r="J35" s="45">
        <v>0.95</v>
      </c>
      <c r="K35" s="8"/>
      <c r="L35" s="46">
        <f t="shared" si="0"/>
        <v>988</v>
      </c>
      <c r="M35" s="8"/>
      <c r="N35" s="47">
        <v>100</v>
      </c>
      <c r="O35" s="8"/>
      <c r="P35" s="48">
        <f t="shared" si="1"/>
        <v>98800</v>
      </c>
      <c r="Q35" s="8"/>
      <c r="R35" s="49">
        <v>30</v>
      </c>
      <c r="S35" s="74"/>
      <c r="T35" s="8"/>
      <c r="U35" s="48">
        <f t="shared" si="3"/>
        <v>29640</v>
      </c>
      <c r="V35" s="46"/>
      <c r="W35" s="48">
        <f t="shared" si="6"/>
        <v>31200</v>
      </c>
      <c r="X35" s="52"/>
      <c r="Y35" s="52"/>
      <c r="Z35" s="48">
        <f t="shared" si="4"/>
        <v>1560</v>
      </c>
      <c r="AA35" s="8"/>
      <c r="AB35" s="53">
        <f t="shared" si="5"/>
        <v>3.3333333333333335</v>
      </c>
      <c r="AC35" s="8"/>
      <c r="AD35" s="5"/>
    </row>
    <row r="36" spans="1:30" x14ac:dyDescent="0.25">
      <c r="A36"/>
      <c r="B36" s="7"/>
      <c r="C36" s="8"/>
      <c r="D36" s="59" t="s">
        <v>44</v>
      </c>
      <c r="E36" s="8"/>
      <c r="F36" s="71">
        <f>H36/2080</f>
        <v>10.5</v>
      </c>
      <c r="G36" s="8"/>
      <c r="H36" s="69">
        <f>SUM(H25:H35)</f>
        <v>21840</v>
      </c>
      <c r="I36" s="67"/>
      <c r="J36" s="62">
        <f>L36/H36</f>
        <v>0.79285714285714282</v>
      </c>
      <c r="K36" s="61"/>
      <c r="L36" s="60">
        <f>SUM(L25:L35)</f>
        <v>17316</v>
      </c>
      <c r="M36" s="61"/>
      <c r="N36" s="64">
        <f>P36/L36</f>
        <v>133.6036036036036</v>
      </c>
      <c r="O36" s="61"/>
      <c r="P36" s="64">
        <f>SUM(P25:P35)</f>
        <v>2313480</v>
      </c>
      <c r="Q36" s="61"/>
      <c r="R36" s="65">
        <f>U36/L36</f>
        <v>40.591351351351349</v>
      </c>
      <c r="S36" s="65"/>
      <c r="T36" s="67"/>
      <c r="U36" s="68">
        <f>SUM(U25:U35)</f>
        <v>702879.84</v>
      </c>
      <c r="V36" s="68"/>
      <c r="W36" s="68">
        <f>SUM(W25:W35)</f>
        <v>900203.2</v>
      </c>
      <c r="X36" s="70"/>
      <c r="Y36" s="70"/>
      <c r="Z36" s="68">
        <f>SUM(Z25:Z35)</f>
        <v>197323.36000000002</v>
      </c>
      <c r="AA36" s="67"/>
      <c r="AB36" s="71">
        <f>N36/R36</f>
        <v>3.2914302962509212</v>
      </c>
      <c r="AC36" s="8"/>
      <c r="AD36" s="5"/>
    </row>
    <row r="37" spans="1:30" x14ac:dyDescent="0.25">
      <c r="A37"/>
      <c r="B37" s="7"/>
      <c r="C37" s="8"/>
      <c r="D37" s="8"/>
      <c r="E37" s="8"/>
      <c r="F37" s="41"/>
      <c r="G37" s="8"/>
      <c r="H37" s="73"/>
      <c r="I37" s="8"/>
      <c r="J37" s="9"/>
      <c r="K37" s="10"/>
      <c r="L37" s="73"/>
      <c r="M37" s="10"/>
      <c r="N37" s="12"/>
      <c r="O37" s="10"/>
      <c r="P37" s="12"/>
      <c r="Q37" s="10"/>
      <c r="R37" s="74"/>
      <c r="S37" s="74"/>
      <c r="T37" s="8"/>
      <c r="U37" s="46"/>
      <c r="V37" s="46"/>
      <c r="W37" s="46"/>
      <c r="X37" s="52"/>
      <c r="Y37" s="52"/>
      <c r="Z37" s="42"/>
      <c r="AA37" s="8"/>
      <c r="AB37" s="53"/>
      <c r="AC37" s="8"/>
      <c r="AD37" s="5"/>
    </row>
    <row r="38" spans="1:30" x14ac:dyDescent="0.25">
      <c r="A38"/>
      <c r="B38" s="7" t="s">
        <v>49</v>
      </c>
      <c r="C38" s="8"/>
      <c r="D38" s="8"/>
      <c r="E38" s="8"/>
      <c r="F38" s="41"/>
      <c r="G38" s="8"/>
      <c r="H38" s="73"/>
      <c r="I38" s="8"/>
      <c r="J38" s="9"/>
      <c r="K38" s="10"/>
      <c r="L38" s="73"/>
      <c r="M38" s="10"/>
      <c r="N38" s="12"/>
      <c r="O38" s="10"/>
      <c r="P38" s="12"/>
      <c r="Q38" s="10"/>
      <c r="R38" s="74"/>
      <c r="S38" s="74"/>
      <c r="T38" s="8"/>
      <c r="U38" s="46"/>
      <c r="V38" s="46"/>
      <c r="W38" s="46"/>
      <c r="X38" s="52"/>
      <c r="Y38" s="52"/>
      <c r="Z38" s="42"/>
      <c r="AA38" s="8"/>
      <c r="AB38" s="53"/>
      <c r="AC38" s="8"/>
      <c r="AD38" s="5"/>
    </row>
    <row r="39" spans="1:30" x14ac:dyDescent="0.25">
      <c r="A39"/>
      <c r="B39" s="7"/>
      <c r="C39" s="8" t="s">
        <v>77</v>
      </c>
      <c r="D39" s="43" t="s">
        <v>78</v>
      </c>
      <c r="E39" s="8"/>
      <c r="F39" s="41">
        <f t="shared" si="2"/>
        <v>1</v>
      </c>
      <c r="G39" s="8"/>
      <c r="H39" s="44">
        <v>2080</v>
      </c>
      <c r="I39" s="8"/>
      <c r="J39" s="45">
        <v>1</v>
      </c>
      <c r="K39" s="8"/>
      <c r="L39" s="46">
        <f t="shared" si="0"/>
        <v>2080</v>
      </c>
      <c r="M39" s="8"/>
      <c r="N39" s="47">
        <v>95</v>
      </c>
      <c r="O39" s="8"/>
      <c r="P39" s="48">
        <f t="shared" si="1"/>
        <v>197600</v>
      </c>
      <c r="Q39" s="8"/>
      <c r="R39" s="49">
        <v>50</v>
      </c>
      <c r="S39" s="74"/>
      <c r="T39" s="8"/>
      <c r="U39" s="48">
        <f t="shared" si="3"/>
        <v>104000</v>
      </c>
      <c r="V39" s="46"/>
      <c r="W39" s="48">
        <f t="shared" si="6"/>
        <v>104000</v>
      </c>
      <c r="X39" s="52"/>
      <c r="Y39" s="52"/>
      <c r="Z39" s="48">
        <f t="shared" si="4"/>
        <v>0</v>
      </c>
      <c r="AA39" s="8"/>
      <c r="AB39" s="53">
        <f t="shared" si="5"/>
        <v>1.9</v>
      </c>
      <c r="AC39" s="8"/>
      <c r="AD39" s="5"/>
    </row>
    <row r="40" spans="1:30" x14ac:dyDescent="0.25">
      <c r="A40"/>
      <c r="B40" s="7"/>
      <c r="C40" s="8"/>
      <c r="D40" s="59" t="s">
        <v>44</v>
      </c>
      <c r="E40" s="8"/>
      <c r="F40" s="71">
        <f>H40/2080</f>
        <v>1</v>
      </c>
      <c r="G40" s="8"/>
      <c r="H40" s="60">
        <f>SUM(H39:H39)</f>
        <v>2080</v>
      </c>
      <c r="I40" s="67"/>
      <c r="J40" s="62">
        <f>L40/H40</f>
        <v>1</v>
      </c>
      <c r="K40" s="61"/>
      <c r="L40" s="60">
        <f>SUM(L39:L39)</f>
        <v>2080</v>
      </c>
      <c r="M40" s="61"/>
      <c r="N40" s="64">
        <f>P40/L40</f>
        <v>95</v>
      </c>
      <c r="O40" s="61"/>
      <c r="P40" s="64">
        <f>SUM(P39:P39)</f>
        <v>197600</v>
      </c>
      <c r="Q40" s="61"/>
      <c r="R40" s="65">
        <f>U40/L40</f>
        <v>50</v>
      </c>
      <c r="S40" s="66"/>
      <c r="T40" s="67"/>
      <c r="U40" s="64">
        <f>SUM(U39:U39)</f>
        <v>104000</v>
      </c>
      <c r="V40" s="69"/>
      <c r="W40" s="64">
        <f>SUM(W39:W39)</f>
        <v>104000</v>
      </c>
      <c r="X40" s="70"/>
      <c r="Y40" s="70"/>
      <c r="Z40" s="64">
        <f>SUM(Z39:Z39)</f>
        <v>0</v>
      </c>
      <c r="AA40" s="67"/>
      <c r="AB40" s="71">
        <f>N40/R40</f>
        <v>1.9</v>
      </c>
      <c r="AC40" s="8"/>
      <c r="AD40" s="5"/>
    </row>
    <row r="41" spans="1:30" x14ac:dyDescent="0.25">
      <c r="A41"/>
      <c r="B41" s="7"/>
      <c r="C41" s="8"/>
      <c r="D41" s="8"/>
      <c r="E41" s="8"/>
      <c r="F41" s="41"/>
      <c r="G41" s="8"/>
      <c r="H41" s="73"/>
      <c r="I41" s="8"/>
      <c r="J41" s="9"/>
      <c r="K41" s="10"/>
      <c r="L41" s="73"/>
      <c r="M41" s="10"/>
      <c r="N41" s="12"/>
      <c r="O41" s="10"/>
      <c r="P41" s="12"/>
      <c r="Q41" s="10"/>
      <c r="R41" s="74"/>
      <c r="S41" s="74"/>
      <c r="T41" s="8"/>
      <c r="U41" s="46"/>
      <c r="V41" s="46"/>
      <c r="W41" s="46"/>
      <c r="X41" s="52"/>
      <c r="Y41" s="52"/>
      <c r="Z41" s="42"/>
      <c r="AA41" s="8"/>
      <c r="AB41" s="53"/>
      <c r="AC41" s="8"/>
      <c r="AD41" s="5"/>
    </row>
    <row r="42" spans="1:30" x14ac:dyDescent="0.25">
      <c r="A42"/>
      <c r="B42" s="7"/>
      <c r="C42" s="8"/>
      <c r="D42" s="8"/>
      <c r="E42" s="8"/>
      <c r="F42" s="8"/>
      <c r="G42" s="8"/>
      <c r="H42" s="46"/>
      <c r="I42" s="8"/>
      <c r="J42" s="41"/>
      <c r="K42" s="8"/>
      <c r="L42" s="46"/>
      <c r="M42" s="8"/>
      <c r="N42" s="52"/>
      <c r="O42" s="8"/>
      <c r="P42" s="52"/>
      <c r="Q42" s="8"/>
      <c r="R42" s="50"/>
      <c r="S42" s="50"/>
      <c r="T42" s="8"/>
      <c r="U42" s="46"/>
      <c r="V42" s="46"/>
      <c r="W42" s="46"/>
      <c r="X42" s="52"/>
      <c r="Y42" s="52"/>
      <c r="Z42" s="52"/>
      <c r="AA42" s="8"/>
      <c r="AB42" s="53"/>
      <c r="AC42" s="8"/>
      <c r="AD42" s="5"/>
    </row>
    <row r="43" spans="1:30" ht="15.75" thickBot="1" x14ac:dyDescent="0.3">
      <c r="A43"/>
      <c r="B43" s="7"/>
      <c r="C43" s="8"/>
      <c r="D43" s="59" t="s">
        <v>82</v>
      </c>
      <c r="E43" s="8"/>
      <c r="F43" s="108">
        <f>F16+F22+F36+F40</f>
        <v>17.5</v>
      </c>
      <c r="G43" s="8"/>
      <c r="H43" s="109">
        <f>H16+H22+H36+H40</f>
        <v>36400</v>
      </c>
      <c r="I43" s="8"/>
      <c r="J43" s="62">
        <f>L43/H43</f>
        <v>0.62714285714285711</v>
      </c>
      <c r="K43" s="8"/>
      <c r="L43" s="109">
        <f>L16+L22+L36+L40</f>
        <v>22828</v>
      </c>
      <c r="M43" s="8"/>
      <c r="N43" s="110">
        <f>P43/L43</f>
        <v>134.21412300683372</v>
      </c>
      <c r="O43" s="111"/>
      <c r="P43" s="112">
        <f>P16+P22+P36+P40</f>
        <v>3063840</v>
      </c>
      <c r="Q43" s="113" t="s">
        <v>50</v>
      </c>
      <c r="R43" s="114">
        <f>U43/L43</f>
        <v>43.926924829157173</v>
      </c>
      <c r="S43" s="50"/>
      <c r="T43" s="113"/>
      <c r="U43" s="115">
        <f>U16+U22+U36+U40</f>
        <v>1002763.84</v>
      </c>
      <c r="V43" s="46"/>
      <c r="W43" s="115">
        <f>W16+W22+W36+W40</f>
        <v>1607902.4</v>
      </c>
      <c r="X43" s="52"/>
      <c r="Y43" s="52"/>
      <c r="Z43" s="115">
        <f>Z16+Z22+Z36+Z40</f>
        <v>605138.56000000006</v>
      </c>
      <c r="AA43" s="8"/>
      <c r="AB43" s="108">
        <f>P43/U43</f>
        <v>3.055395376043875</v>
      </c>
      <c r="AC43" s="8"/>
      <c r="AD43" s="5"/>
    </row>
    <row r="44" spans="1:30" ht="15.75" thickTop="1" x14ac:dyDescent="0.25">
      <c r="A44"/>
      <c r="B44" s="7"/>
      <c r="C44" s="8"/>
      <c r="D44" s="8"/>
      <c r="E44" s="8"/>
      <c r="F44" s="8"/>
      <c r="G44" s="8"/>
      <c r="H44" s="10"/>
      <c r="I44" s="8"/>
      <c r="J44" s="41"/>
      <c r="K44" s="8"/>
      <c r="L44" s="13"/>
      <c r="M44" s="8"/>
      <c r="N44" s="42"/>
      <c r="O44" s="8"/>
      <c r="P44" s="8"/>
      <c r="Q44" s="8"/>
      <c r="R44" s="8"/>
      <c r="S44" s="8"/>
      <c r="T44" s="8"/>
      <c r="U44" s="13"/>
      <c r="V44" s="8"/>
      <c r="W44" s="8"/>
      <c r="X44" s="8"/>
      <c r="Y44" s="8"/>
      <c r="Z44" s="8"/>
      <c r="AA44" s="8"/>
      <c r="AB44" s="8"/>
      <c r="AC44" s="8"/>
      <c r="AD44" s="5"/>
    </row>
    <row r="45" spans="1:30" x14ac:dyDescent="0.25">
      <c r="A45"/>
      <c r="B45" s="7"/>
      <c r="C45" s="8"/>
      <c r="D45" s="8"/>
      <c r="E45" s="8"/>
      <c r="F45" s="8"/>
      <c r="G45" s="8"/>
      <c r="H45" s="10"/>
      <c r="I45" s="8"/>
      <c r="J45" s="41"/>
      <c r="K45" s="8"/>
      <c r="L45" s="13"/>
      <c r="M45" s="8"/>
      <c r="N45" s="42"/>
      <c r="O45" s="8"/>
      <c r="P45" s="8"/>
      <c r="Q45" s="8"/>
      <c r="R45" s="8"/>
      <c r="S45" s="8"/>
      <c r="T45" s="8"/>
      <c r="U45" s="13"/>
      <c r="V45" s="8"/>
      <c r="W45" s="8"/>
      <c r="X45" s="8"/>
      <c r="Y45" s="8"/>
      <c r="Z45" s="8"/>
      <c r="AA45" s="8"/>
      <c r="AB45" s="8"/>
      <c r="AC45" s="8"/>
      <c r="AD45" s="5"/>
    </row>
    <row r="46" spans="1:30" ht="15.75" thickBot="1" x14ac:dyDescent="0.3">
      <c r="A46"/>
      <c r="B46" s="7"/>
      <c r="C46" s="116"/>
      <c r="D46" s="118"/>
      <c r="E46" s="118"/>
      <c r="F46" s="119"/>
      <c r="G46" s="8"/>
      <c r="H46" s="52"/>
      <c r="I46" s="8"/>
      <c r="J46" s="8"/>
      <c r="K46" s="8"/>
      <c r="L46" s="8"/>
      <c r="M46" s="8"/>
      <c r="N46" s="8"/>
      <c r="O46" s="8"/>
      <c r="P46" s="8"/>
      <c r="Q46" s="8"/>
      <c r="R46" s="8"/>
      <c r="S46" s="8"/>
      <c r="T46" s="8"/>
      <c r="U46" s="8"/>
      <c r="V46" s="8"/>
      <c r="W46" s="8"/>
      <c r="X46" s="8"/>
      <c r="Y46" s="8"/>
      <c r="Z46" s="8"/>
      <c r="AA46" s="8"/>
      <c r="AB46" s="8"/>
      <c r="AC46" s="8"/>
      <c r="AD46" s="5"/>
    </row>
    <row r="47" spans="1:30" ht="15.75" x14ac:dyDescent="0.25">
      <c r="A47"/>
      <c r="B47" s="7"/>
      <c r="C47" s="8"/>
      <c r="D47" s="8"/>
      <c r="E47" s="8"/>
      <c r="F47" s="8"/>
      <c r="G47" s="8"/>
      <c r="H47" s="52"/>
      <c r="I47" s="8"/>
      <c r="J47" s="8"/>
      <c r="K47" s="127"/>
      <c r="L47" s="128" t="s">
        <v>63</v>
      </c>
      <c r="M47" s="128"/>
      <c r="N47" s="128"/>
      <c r="O47" s="128"/>
      <c r="P47" s="128"/>
      <c r="Q47" s="129"/>
      <c r="R47" s="130"/>
      <c r="S47" s="8"/>
      <c r="T47" s="8"/>
      <c r="U47" s="8"/>
      <c r="V47" s="8"/>
      <c r="W47" s="8"/>
      <c r="X47" s="8"/>
      <c r="Y47" s="120"/>
      <c r="Z47" s="120"/>
      <c r="AA47" s="120"/>
      <c r="AB47" s="120"/>
      <c r="AC47" s="120"/>
      <c r="AD47" s="5"/>
    </row>
    <row r="48" spans="1:30" ht="15.75" x14ac:dyDescent="0.25">
      <c r="A48"/>
      <c r="B48" s="7"/>
      <c r="C48" s="8"/>
      <c r="D48" s="116"/>
      <c r="E48" s="116"/>
      <c r="F48" s="8"/>
      <c r="G48" s="8"/>
      <c r="H48" s="52"/>
      <c r="I48" s="8"/>
      <c r="J48" s="8"/>
      <c r="K48" s="22"/>
      <c r="L48" s="121" t="s">
        <v>51</v>
      </c>
      <c r="M48" s="121"/>
      <c r="N48" s="121"/>
      <c r="O48" s="121"/>
      <c r="P48" s="121"/>
      <c r="Q48" s="8"/>
      <c r="R48" s="131">
        <f>N43</f>
        <v>134.21412300683372</v>
      </c>
      <c r="S48" s="8"/>
      <c r="T48" s="8"/>
      <c r="U48" s="8"/>
      <c r="V48" s="8"/>
      <c r="W48" s="8"/>
      <c r="X48" s="8"/>
      <c r="Y48" s="120"/>
      <c r="Z48" s="120"/>
      <c r="AA48" s="120"/>
      <c r="AB48" s="120"/>
      <c r="AC48" s="120"/>
      <c r="AD48" s="5"/>
    </row>
    <row r="49" spans="1:30" ht="15.75" x14ac:dyDescent="0.25">
      <c r="A49"/>
      <c r="B49" s="7"/>
      <c r="C49" s="8"/>
      <c r="D49" s="116"/>
      <c r="E49" s="116"/>
      <c r="F49" s="8"/>
      <c r="G49" s="8"/>
      <c r="H49" s="52"/>
      <c r="I49" s="8"/>
      <c r="J49" s="8"/>
      <c r="K49" s="22"/>
      <c r="L49" s="121" t="s">
        <v>52</v>
      </c>
      <c r="M49" s="121"/>
      <c r="N49" s="121"/>
      <c r="O49" s="121"/>
      <c r="P49" s="121"/>
      <c r="Q49" s="8"/>
      <c r="R49" s="131">
        <f>R43</f>
        <v>43.926924829157173</v>
      </c>
      <c r="S49" s="8"/>
      <c r="T49" s="8"/>
      <c r="U49" s="8"/>
      <c r="V49" s="8"/>
      <c r="W49" s="8"/>
      <c r="X49" s="8"/>
      <c r="Y49" s="120"/>
      <c r="Z49" s="120"/>
      <c r="AA49" s="120"/>
      <c r="AB49" s="120"/>
      <c r="AC49" s="120"/>
      <c r="AD49" s="5"/>
    </row>
    <row r="50" spans="1:30" ht="15.75" x14ac:dyDescent="0.25">
      <c r="A50"/>
      <c r="B50" s="7"/>
      <c r="C50" s="8"/>
      <c r="D50" s="116"/>
      <c r="E50" s="116"/>
      <c r="F50" s="8"/>
      <c r="G50" s="8"/>
      <c r="H50" s="52"/>
      <c r="I50" s="8"/>
      <c r="J50" s="8"/>
      <c r="K50" s="22"/>
      <c r="L50" s="121" t="s">
        <v>53</v>
      </c>
      <c r="M50" s="121"/>
      <c r="N50" s="121"/>
      <c r="O50" s="121"/>
      <c r="P50" s="121"/>
      <c r="Q50" s="8"/>
      <c r="R50" s="132">
        <f>AB43</f>
        <v>3.055395376043875</v>
      </c>
      <c r="S50" s="8"/>
      <c r="T50" s="8"/>
      <c r="U50" s="8"/>
      <c r="V50" s="8"/>
      <c r="W50" s="8"/>
      <c r="X50" s="8"/>
      <c r="Y50" s="120"/>
      <c r="Z50" s="120"/>
      <c r="AA50" s="120"/>
      <c r="AB50" s="120"/>
      <c r="AC50" s="120"/>
      <c r="AD50" s="5"/>
    </row>
    <row r="51" spans="1:30" ht="15.75" x14ac:dyDescent="0.25">
      <c r="A51"/>
      <c r="B51" s="7"/>
      <c r="C51" s="117"/>
      <c r="D51" s="117"/>
      <c r="E51" s="117"/>
      <c r="F51" s="77"/>
      <c r="G51" s="77"/>
      <c r="H51" s="8"/>
      <c r="I51" s="8"/>
      <c r="J51" s="8"/>
      <c r="K51" s="22"/>
      <c r="L51" s="121" t="s">
        <v>81</v>
      </c>
      <c r="M51" s="121"/>
      <c r="N51" s="121"/>
      <c r="O51" s="121"/>
      <c r="P51" s="121"/>
      <c r="Q51" s="8"/>
      <c r="R51" s="133">
        <f>U43/W43</f>
        <v>0.62364720644735649</v>
      </c>
      <c r="S51" s="8"/>
      <c r="T51" s="8"/>
      <c r="U51" s="8"/>
      <c r="V51" s="8"/>
      <c r="W51" s="8"/>
      <c r="X51" s="8"/>
      <c r="Y51" s="8"/>
      <c r="Z51" s="8"/>
      <c r="AA51" s="8"/>
      <c r="AB51" s="8"/>
      <c r="AC51" s="8"/>
      <c r="AD51" s="5"/>
    </row>
    <row r="52" spans="1:30" ht="15.75" x14ac:dyDescent="0.25">
      <c r="A52"/>
      <c r="B52" s="7"/>
      <c r="C52" s="117"/>
      <c r="D52" s="117"/>
      <c r="E52" s="117"/>
      <c r="F52" s="77"/>
      <c r="G52" s="77"/>
      <c r="H52" s="8"/>
      <c r="I52" s="8"/>
      <c r="J52" s="8"/>
      <c r="K52" s="22"/>
      <c r="L52" s="121" t="s">
        <v>62</v>
      </c>
      <c r="M52" s="121"/>
      <c r="N52" s="121"/>
      <c r="O52" s="121"/>
      <c r="P52" s="121"/>
      <c r="Q52" s="8"/>
      <c r="R52" s="136">
        <f>P43/W43</f>
        <v>1.9054887908619331</v>
      </c>
      <c r="S52" s="8"/>
      <c r="T52" s="8"/>
      <c r="U52" s="8"/>
      <c r="V52" s="8"/>
      <c r="W52" s="8"/>
      <c r="X52" s="8"/>
      <c r="Y52" s="8"/>
      <c r="Z52" s="8"/>
      <c r="AA52" s="8"/>
      <c r="AB52" s="8"/>
      <c r="AC52" s="8"/>
      <c r="AD52" s="5"/>
    </row>
    <row r="53" spans="1:30" ht="16.5" thickBot="1" x14ac:dyDescent="0.3">
      <c r="A53"/>
      <c r="B53" s="7"/>
      <c r="C53" s="117"/>
      <c r="D53" s="117"/>
      <c r="E53" s="117"/>
      <c r="F53" s="77"/>
      <c r="G53" s="77"/>
      <c r="H53" s="53"/>
      <c r="I53" s="8"/>
      <c r="J53" s="8"/>
      <c r="K53" s="56"/>
      <c r="L53" s="134" t="s">
        <v>59</v>
      </c>
      <c r="M53" s="123"/>
      <c r="N53" s="123"/>
      <c r="O53" s="123"/>
      <c r="P53" s="123"/>
      <c r="Q53" s="123"/>
      <c r="R53" s="135">
        <f>P43/F43</f>
        <v>175076.57142857142</v>
      </c>
      <c r="S53" s="8"/>
      <c r="T53" s="8"/>
      <c r="U53" s="8"/>
      <c r="V53" s="8"/>
      <c r="W53" s="8"/>
      <c r="X53" s="8"/>
      <c r="Y53" s="8"/>
      <c r="Z53" s="8"/>
      <c r="AA53" s="8"/>
      <c r="AB53" s="8"/>
      <c r="AC53" s="8"/>
      <c r="AD53" s="5"/>
    </row>
    <row r="54" spans="1:30" x14ac:dyDescent="0.25">
      <c r="A54"/>
      <c r="B54" s="7"/>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5"/>
    </row>
    <row r="55" spans="1:30" ht="15.75" thickBot="1" x14ac:dyDescent="0.3">
      <c r="A55"/>
      <c r="B55" s="122"/>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58"/>
    </row>
    <row r="56" spans="1:30" x14ac:dyDescent="0.25">
      <c r="A56"/>
      <c r="B56" s="124"/>
      <c r="C56" s="8"/>
      <c r="D56" s="8"/>
      <c r="E56" s="8"/>
    </row>
    <row r="58" spans="1:30" x14ac:dyDescent="0.25">
      <c r="C58" s="126" t="s">
        <v>60</v>
      </c>
    </row>
    <row r="59" spans="1:30" x14ac:dyDescent="0.25">
      <c r="C59" s="126" t="s">
        <v>87</v>
      </c>
    </row>
    <row r="60" spans="1:30" ht="18.75" x14ac:dyDescent="0.3">
      <c r="C60" s="137" t="s">
        <v>86</v>
      </c>
      <c r="D60" s="138"/>
      <c r="E60" s="138"/>
      <c r="F60" s="138"/>
      <c r="G60" s="138"/>
      <c r="H60" s="138"/>
      <c r="I60" s="138"/>
      <c r="J60" s="138"/>
      <c r="K60" s="138"/>
      <c r="L60" s="138"/>
    </row>
  </sheetData>
  <mergeCells count="3">
    <mergeCell ref="B1:AB1"/>
    <mergeCell ref="B2:AB2"/>
    <mergeCell ref="B3:AB3"/>
  </mergeCells>
  <hyperlinks>
    <hyperlink ref="C60"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workbookViewId="0"/>
  </sheetViews>
  <sheetFormatPr defaultRowHeight="15" x14ac:dyDescent="0.25"/>
  <cols>
    <col min="1" max="1" width="11.28515625" style="72" customWidth="1"/>
    <col min="2" max="2" width="3.85546875" style="125" customWidth="1"/>
    <col min="3" max="3" width="8.85546875" style="72" customWidth="1"/>
    <col min="4" max="4" width="16.28515625" style="72" bestFit="1" customWidth="1"/>
    <col min="5" max="5" width="2.7109375" style="72" customWidth="1"/>
    <col min="6" max="6" width="7.85546875" style="72" customWidth="1"/>
    <col min="7" max="7" width="1.7109375" style="72" customWidth="1"/>
    <col min="8" max="8" width="11.28515625" style="72" customWidth="1"/>
    <col min="9" max="9" width="1.7109375" style="72" customWidth="1"/>
    <col min="10" max="10" width="9.28515625" style="72" bestFit="1" customWidth="1"/>
    <col min="11" max="11" width="1.7109375" style="72" customWidth="1"/>
    <col min="12" max="12" width="13.5703125" style="72" customWidth="1"/>
    <col min="13" max="13" width="1.7109375" style="72" customWidth="1"/>
    <col min="14" max="14" width="9.5703125" style="72" customWidth="1"/>
    <col min="15" max="15" width="1.7109375" style="72" customWidth="1"/>
    <col min="16" max="16" width="11.5703125" style="72" customWidth="1"/>
    <col min="17" max="17" width="1.7109375" style="72" customWidth="1"/>
    <col min="18" max="18" width="14.140625" style="72" customWidth="1"/>
    <col min="19" max="19" width="0.7109375" style="72" customWidth="1"/>
    <col min="20" max="20" width="1.7109375" style="72" customWidth="1"/>
    <col min="21" max="21" width="11.140625" style="72" customWidth="1"/>
    <col min="22" max="22" width="1.7109375" style="72" customWidth="1"/>
    <col min="23" max="23" width="11.85546875" style="72" customWidth="1"/>
    <col min="24" max="24" width="7.28515625" style="72" customWidth="1"/>
    <col min="25" max="25" width="0.85546875" style="72" customWidth="1"/>
    <col min="26" max="26" width="10.140625" style="72" customWidth="1"/>
    <col min="27" max="27" width="1.7109375" style="72" customWidth="1"/>
    <col min="28" max="28" width="10.140625" style="72" customWidth="1"/>
    <col min="29" max="29" width="1.140625" style="72" customWidth="1"/>
    <col min="30" max="30" width="1.28515625" style="72" customWidth="1"/>
    <col min="31" max="31" width="11.42578125" customWidth="1"/>
    <col min="32" max="32" width="23.7109375" bestFit="1" customWidth="1"/>
  </cols>
  <sheetData>
    <row r="1" spans="1:34" ht="15.75" x14ac:dyDescent="0.25">
      <c r="A1"/>
      <c r="B1" s="147"/>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2"/>
      <c r="AD1" s="3"/>
    </row>
    <row r="2" spans="1:34" ht="16.5" thickBot="1" x14ac:dyDescent="0.3">
      <c r="A2"/>
      <c r="B2" s="149" t="s">
        <v>58</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4"/>
      <c r="AD2" s="5"/>
    </row>
    <row r="3" spans="1:34" ht="15.75" x14ac:dyDescent="0.25">
      <c r="A3"/>
      <c r="B3" s="151" t="s">
        <v>0</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4"/>
      <c r="AD3" s="5"/>
      <c r="AF3" s="6"/>
      <c r="AG3" s="2"/>
      <c r="AH3" s="3"/>
    </row>
    <row r="4" spans="1:34" x14ac:dyDescent="0.25">
      <c r="A4"/>
      <c r="B4" s="7"/>
      <c r="C4" s="8"/>
      <c r="D4" s="8"/>
      <c r="E4" s="8"/>
      <c r="F4" s="8"/>
      <c r="G4" s="8"/>
      <c r="H4" s="8"/>
      <c r="I4" s="8"/>
      <c r="J4" s="9"/>
      <c r="K4" s="10"/>
      <c r="L4" s="11"/>
      <c r="M4" s="10"/>
      <c r="N4" s="12"/>
      <c r="O4" s="10"/>
      <c r="P4" s="10"/>
      <c r="Q4" s="10"/>
      <c r="R4" s="10"/>
      <c r="S4" s="8"/>
      <c r="T4" s="8"/>
      <c r="U4" s="13"/>
      <c r="V4" s="8"/>
      <c r="W4" s="8"/>
      <c r="X4" s="8"/>
      <c r="Y4" s="8"/>
      <c r="Z4" s="8"/>
      <c r="AA4" s="8"/>
      <c r="AB4" s="8"/>
      <c r="AC4" s="8"/>
      <c r="AD4" s="5"/>
      <c r="AF4" s="14" t="s">
        <v>1</v>
      </c>
      <c r="AG4" s="15"/>
      <c r="AH4" s="16"/>
    </row>
    <row r="5" spans="1:34" x14ac:dyDescent="0.25">
      <c r="A5"/>
      <c r="B5" s="7"/>
      <c r="C5" s="8"/>
      <c r="D5" s="8"/>
      <c r="E5" s="8"/>
      <c r="F5" s="17"/>
      <c r="G5" s="17"/>
      <c r="H5" s="18" t="s">
        <v>2</v>
      </c>
      <c r="I5" s="17"/>
      <c r="J5" s="19" t="s">
        <v>3</v>
      </c>
      <c r="K5" s="17"/>
      <c r="L5" s="20" t="s">
        <v>4</v>
      </c>
      <c r="M5" s="17"/>
      <c r="N5" s="21" t="s">
        <v>5</v>
      </c>
      <c r="O5" s="17"/>
      <c r="P5" s="18" t="s">
        <v>6</v>
      </c>
      <c r="Q5" s="17"/>
      <c r="R5" s="18" t="s">
        <v>7</v>
      </c>
      <c r="S5" s="17"/>
      <c r="T5" s="17"/>
      <c r="U5" s="20" t="s">
        <v>8</v>
      </c>
      <c r="V5" s="17"/>
      <c r="W5" s="18" t="s">
        <v>9</v>
      </c>
      <c r="X5" s="17"/>
      <c r="Y5" s="17"/>
      <c r="Z5" s="18" t="s">
        <v>10</v>
      </c>
      <c r="AA5" s="17"/>
      <c r="AB5" s="18" t="s">
        <v>11</v>
      </c>
      <c r="AC5" s="17"/>
      <c r="AD5" s="5"/>
      <c r="AF5" s="22"/>
      <c r="AG5" s="8"/>
      <c r="AH5" s="5"/>
    </row>
    <row r="6" spans="1:34" x14ac:dyDescent="0.25">
      <c r="A6"/>
      <c r="B6" s="7"/>
      <c r="C6" s="8"/>
      <c r="D6" s="8"/>
      <c r="E6" s="8"/>
      <c r="F6" s="17"/>
      <c r="G6" s="17"/>
      <c r="H6" s="17"/>
      <c r="I6" s="17"/>
      <c r="J6" s="23"/>
      <c r="K6" s="17"/>
      <c r="L6" s="24" t="s">
        <v>12</v>
      </c>
      <c r="M6" s="17"/>
      <c r="N6" s="25"/>
      <c r="O6" s="17"/>
      <c r="P6" s="17" t="s">
        <v>13</v>
      </c>
      <c r="Q6" s="17"/>
      <c r="R6" s="17"/>
      <c r="S6" s="17"/>
      <c r="T6" s="17"/>
      <c r="U6" s="24" t="s">
        <v>14</v>
      </c>
      <c r="V6" s="17"/>
      <c r="W6" s="17"/>
      <c r="X6" s="17"/>
      <c r="Y6" s="17"/>
      <c r="Z6" s="17" t="s">
        <v>15</v>
      </c>
      <c r="AA6" s="17"/>
      <c r="AB6" s="17" t="s">
        <v>16</v>
      </c>
      <c r="AC6" s="17"/>
      <c r="AD6" s="5"/>
      <c r="AF6" s="22"/>
      <c r="AG6" s="26" t="s">
        <v>17</v>
      </c>
      <c r="AH6" s="5"/>
    </row>
    <row r="7" spans="1:34" x14ac:dyDescent="0.25">
      <c r="A7"/>
      <c r="B7" s="7"/>
      <c r="C7" s="8"/>
      <c r="D7" s="8"/>
      <c r="E7" s="8"/>
      <c r="F7" s="17"/>
      <c r="G7" s="17"/>
      <c r="H7" s="17"/>
      <c r="I7" s="17"/>
      <c r="J7" s="23"/>
      <c r="K7" s="17"/>
      <c r="L7" s="24"/>
      <c r="M7" s="17"/>
      <c r="N7" s="25"/>
      <c r="O7" s="17"/>
      <c r="P7" s="17"/>
      <c r="Q7" s="17"/>
      <c r="R7" s="17"/>
      <c r="S7" s="17"/>
      <c r="T7" s="17"/>
      <c r="U7" s="24"/>
      <c r="V7" s="17"/>
      <c r="W7" s="17"/>
      <c r="X7" s="17"/>
      <c r="Y7" s="17"/>
      <c r="Z7" s="17"/>
      <c r="AA7" s="17"/>
      <c r="AB7" s="17"/>
      <c r="AC7" s="17"/>
      <c r="AD7" s="5"/>
      <c r="AF7" s="22" t="s">
        <v>18</v>
      </c>
      <c r="AG7" s="8"/>
      <c r="AH7" s="27"/>
    </row>
    <row r="8" spans="1:34" x14ac:dyDescent="0.25">
      <c r="A8"/>
      <c r="B8" s="7"/>
      <c r="C8" s="8"/>
      <c r="D8" s="8"/>
      <c r="E8" s="8"/>
      <c r="F8" s="17" t="s">
        <v>19</v>
      </c>
      <c r="G8" s="17"/>
      <c r="H8" s="28" t="s">
        <v>20</v>
      </c>
      <c r="I8" s="17"/>
      <c r="J8" s="29" t="s">
        <v>20</v>
      </c>
      <c r="K8" s="17"/>
      <c r="L8" s="24" t="s">
        <v>20</v>
      </c>
      <c r="M8" s="17"/>
      <c r="N8" s="30" t="s">
        <v>21</v>
      </c>
      <c r="O8" s="17"/>
      <c r="P8" s="17"/>
      <c r="Q8" s="17"/>
      <c r="R8" s="28" t="s">
        <v>21</v>
      </c>
      <c r="S8" s="17"/>
      <c r="T8" s="17"/>
      <c r="U8" s="24" t="s">
        <v>20</v>
      </c>
      <c r="V8" s="17"/>
      <c r="W8" s="17" t="s">
        <v>22</v>
      </c>
      <c r="X8" s="17"/>
      <c r="Y8" s="17"/>
      <c r="Z8" s="17" t="s">
        <v>20</v>
      </c>
      <c r="AA8" s="17"/>
      <c r="AB8" s="17"/>
      <c r="AC8" s="17"/>
      <c r="AD8" s="5"/>
      <c r="AF8" s="22" t="s">
        <v>23</v>
      </c>
      <c r="AG8" s="31"/>
      <c r="AH8" s="5">
        <f>AG8*8</f>
        <v>0</v>
      </c>
    </row>
    <row r="9" spans="1:34" x14ac:dyDescent="0.25">
      <c r="A9"/>
      <c r="B9" s="7"/>
      <c r="C9" s="8"/>
      <c r="D9" s="8"/>
      <c r="E9" s="8"/>
      <c r="F9" s="17" t="s">
        <v>24</v>
      </c>
      <c r="G9" s="17"/>
      <c r="H9" s="28" t="s">
        <v>25</v>
      </c>
      <c r="I9" s="17"/>
      <c r="J9" s="29" t="s">
        <v>26</v>
      </c>
      <c r="K9" s="17"/>
      <c r="L9" s="24" t="s">
        <v>27</v>
      </c>
      <c r="M9" s="17"/>
      <c r="N9" s="30" t="s">
        <v>28</v>
      </c>
      <c r="O9" s="17"/>
      <c r="P9" s="17" t="s">
        <v>20</v>
      </c>
      <c r="Q9" s="17"/>
      <c r="R9" s="28" t="s">
        <v>29</v>
      </c>
      <c r="S9" s="17"/>
      <c r="T9" s="17"/>
      <c r="U9" s="24" t="s">
        <v>30</v>
      </c>
      <c r="V9" s="17"/>
      <c r="W9" s="17" t="s">
        <v>31</v>
      </c>
      <c r="X9" s="17"/>
      <c r="Y9" s="17"/>
      <c r="Z9" s="17" t="s">
        <v>32</v>
      </c>
      <c r="AA9" s="17"/>
      <c r="AB9" s="17" t="s">
        <v>20</v>
      </c>
      <c r="AC9" s="17"/>
      <c r="AD9" s="5"/>
      <c r="AF9" s="22" t="s">
        <v>33</v>
      </c>
      <c r="AG9" s="31"/>
      <c r="AH9" s="5">
        <f>AG9*8</f>
        <v>0</v>
      </c>
    </row>
    <row r="10" spans="1:34" ht="15.75" thickBot="1" x14ac:dyDescent="0.3">
      <c r="A10"/>
      <c r="B10" s="32"/>
      <c r="C10" s="33" t="s">
        <v>34</v>
      </c>
      <c r="D10" s="34"/>
      <c r="E10" s="8"/>
      <c r="F10" s="8"/>
      <c r="G10" s="17"/>
      <c r="H10" s="35" t="s">
        <v>35</v>
      </c>
      <c r="I10" s="17"/>
      <c r="J10" s="36" t="s">
        <v>36</v>
      </c>
      <c r="K10" s="17"/>
      <c r="L10" s="20" t="s">
        <v>35</v>
      </c>
      <c r="M10" s="17"/>
      <c r="N10" s="37" t="s">
        <v>37</v>
      </c>
      <c r="O10" s="17"/>
      <c r="P10" s="18" t="s">
        <v>38</v>
      </c>
      <c r="Q10" s="17"/>
      <c r="R10" s="35" t="s">
        <v>37</v>
      </c>
      <c r="S10" s="17"/>
      <c r="T10" s="17"/>
      <c r="U10" s="20" t="s">
        <v>39</v>
      </c>
      <c r="V10" s="17"/>
      <c r="W10" s="18" t="s">
        <v>29</v>
      </c>
      <c r="X10" s="17"/>
      <c r="Y10" s="17"/>
      <c r="Z10" s="18" t="s">
        <v>29</v>
      </c>
      <c r="AA10" s="17"/>
      <c r="AB10" s="18" t="s">
        <v>40</v>
      </c>
      <c r="AC10" s="17"/>
      <c r="AD10" s="5"/>
      <c r="AF10" s="38" t="s">
        <v>41</v>
      </c>
      <c r="AG10" s="39"/>
      <c r="AH10" s="40">
        <f>AG10*8</f>
        <v>0</v>
      </c>
    </row>
    <row r="11" spans="1:34" x14ac:dyDescent="0.25">
      <c r="A11"/>
      <c r="B11" s="7"/>
      <c r="C11" s="8"/>
      <c r="D11" s="8"/>
      <c r="E11" s="8"/>
      <c r="F11" s="8"/>
      <c r="G11" s="8"/>
      <c r="H11" s="8"/>
      <c r="I11" s="8"/>
      <c r="J11" s="41"/>
      <c r="K11" s="8"/>
      <c r="L11" s="13"/>
      <c r="M11" s="8"/>
      <c r="N11" s="42"/>
      <c r="O11" s="8"/>
      <c r="P11" s="8"/>
      <c r="Q11" s="8"/>
      <c r="R11" s="8"/>
      <c r="S11" s="8"/>
      <c r="T11" s="8"/>
      <c r="U11" s="13"/>
      <c r="V11" s="8"/>
      <c r="W11" s="8"/>
      <c r="X11" s="8"/>
      <c r="Y11" s="8"/>
      <c r="Z11" s="8"/>
      <c r="AA11" s="8"/>
      <c r="AB11" s="8"/>
      <c r="AC11" s="8"/>
      <c r="AD11" s="5"/>
      <c r="AF11" s="22" t="s">
        <v>42</v>
      </c>
      <c r="AG11" s="8"/>
      <c r="AH11" s="5">
        <f>AH7-AH8-AH9-AH10</f>
        <v>0</v>
      </c>
    </row>
    <row r="12" spans="1:34" x14ac:dyDescent="0.25">
      <c r="A12"/>
      <c r="B12" s="7" t="s">
        <v>54</v>
      </c>
      <c r="C12" s="8"/>
      <c r="D12" s="8"/>
      <c r="E12" s="8"/>
      <c r="F12" s="8"/>
      <c r="G12" s="8"/>
      <c r="H12" s="8"/>
      <c r="I12" s="8"/>
      <c r="J12" s="41"/>
      <c r="K12" s="8"/>
      <c r="L12" s="13"/>
      <c r="M12" s="8"/>
      <c r="N12" s="42"/>
      <c r="O12" s="8"/>
      <c r="P12" s="8"/>
      <c r="Q12" s="8"/>
      <c r="R12" s="8"/>
      <c r="S12" s="8"/>
      <c r="T12" s="8"/>
      <c r="U12" s="13"/>
      <c r="V12" s="8"/>
      <c r="W12" s="8"/>
      <c r="X12" s="8"/>
      <c r="Y12" s="8"/>
      <c r="Z12" s="8"/>
      <c r="AA12" s="8"/>
      <c r="AB12" s="8"/>
      <c r="AC12" s="8"/>
      <c r="AD12" s="5"/>
      <c r="AF12" s="22"/>
      <c r="AG12" s="8"/>
      <c r="AH12" s="5"/>
    </row>
    <row r="13" spans="1:34" x14ac:dyDescent="0.25">
      <c r="A13"/>
      <c r="B13" s="7"/>
      <c r="C13" s="8" t="s">
        <v>61</v>
      </c>
      <c r="D13" s="43"/>
      <c r="E13" s="8"/>
      <c r="F13" s="41">
        <f>H13/2080</f>
        <v>0</v>
      </c>
      <c r="G13" s="8"/>
      <c r="H13" s="44"/>
      <c r="I13" s="8"/>
      <c r="J13" s="45"/>
      <c r="K13" s="8"/>
      <c r="L13" s="46">
        <f t="shared" ref="L13:L39" si="0">+H13*J13</f>
        <v>0</v>
      </c>
      <c r="M13" s="8"/>
      <c r="N13" s="47"/>
      <c r="O13" s="8"/>
      <c r="P13" s="48">
        <f t="shared" ref="P13:P39" si="1">+L13*N13</f>
        <v>0</v>
      </c>
      <c r="Q13" s="8"/>
      <c r="R13" s="49"/>
      <c r="S13" s="50"/>
      <c r="T13" s="8"/>
      <c r="U13" s="51">
        <f>+L13*R13</f>
        <v>0</v>
      </c>
      <c r="V13" s="46"/>
      <c r="W13" s="48">
        <f>H13*R13</f>
        <v>0</v>
      </c>
      <c r="X13" s="52"/>
      <c r="Y13" s="52"/>
      <c r="Z13" s="48">
        <f>+W13-U13</f>
        <v>0</v>
      </c>
      <c r="AA13" s="8"/>
      <c r="AB13" s="53" t="e">
        <f>+N13/R13</f>
        <v>#DIV/0!</v>
      </c>
      <c r="AC13" s="8"/>
      <c r="AD13" s="5"/>
      <c r="AF13" s="54" t="s">
        <v>43</v>
      </c>
      <c r="AG13" s="55">
        <f>AH11/2080</f>
        <v>0</v>
      </c>
      <c r="AH13" s="5"/>
    </row>
    <row r="14" spans="1:34" ht="15.75" thickBot="1" x14ac:dyDescent="0.3">
      <c r="A14"/>
      <c r="B14" s="7"/>
      <c r="C14" s="8" t="s">
        <v>61</v>
      </c>
      <c r="D14" s="43"/>
      <c r="E14" s="8"/>
      <c r="F14" s="41">
        <f t="shared" ref="F14:F39" si="2">H14/2080</f>
        <v>0</v>
      </c>
      <c r="G14" s="8"/>
      <c r="H14" s="44"/>
      <c r="I14" s="8"/>
      <c r="J14" s="45"/>
      <c r="K14" s="8"/>
      <c r="L14" s="46">
        <f t="shared" si="0"/>
        <v>0</v>
      </c>
      <c r="M14" s="8"/>
      <c r="N14" s="47"/>
      <c r="O14" s="8"/>
      <c r="P14" s="48">
        <f t="shared" si="1"/>
        <v>0</v>
      </c>
      <c r="Q14" s="8"/>
      <c r="R14" s="49"/>
      <c r="S14" s="50"/>
      <c r="T14" s="8"/>
      <c r="U14" s="48">
        <f t="shared" ref="U14:U39" si="3">+L14*R14</f>
        <v>0</v>
      </c>
      <c r="V14" s="46"/>
      <c r="W14" s="48">
        <f>H14*R14</f>
        <v>0</v>
      </c>
      <c r="X14" s="52"/>
      <c r="Y14" s="52"/>
      <c r="Z14" s="48">
        <f t="shared" ref="Z14:Z39" si="4">+W14-U14</f>
        <v>0</v>
      </c>
      <c r="AA14" s="8"/>
      <c r="AB14" s="53" t="e">
        <f t="shared" ref="AB14:AB39" si="5">+N14/R14</f>
        <v>#DIV/0!</v>
      </c>
      <c r="AC14" s="8"/>
      <c r="AD14" s="5"/>
      <c r="AF14" s="56"/>
      <c r="AG14" s="57"/>
      <c r="AH14" s="58"/>
    </row>
    <row r="15" spans="1:34" x14ac:dyDescent="0.25">
      <c r="A15"/>
      <c r="B15" s="7"/>
      <c r="C15" s="8" t="s">
        <v>61</v>
      </c>
      <c r="D15" s="43"/>
      <c r="E15" s="8"/>
      <c r="F15" s="41">
        <f t="shared" si="2"/>
        <v>0</v>
      </c>
      <c r="G15" s="8"/>
      <c r="H15" s="44"/>
      <c r="I15" s="8"/>
      <c r="J15" s="45"/>
      <c r="K15" s="8"/>
      <c r="L15" s="46">
        <f t="shared" si="0"/>
        <v>0</v>
      </c>
      <c r="M15" s="8"/>
      <c r="N15" s="47"/>
      <c r="O15" s="8"/>
      <c r="P15" s="48">
        <f t="shared" si="1"/>
        <v>0</v>
      </c>
      <c r="Q15" s="8"/>
      <c r="R15" s="49"/>
      <c r="S15" s="50"/>
      <c r="T15" s="8"/>
      <c r="U15" s="48">
        <f t="shared" si="3"/>
        <v>0</v>
      </c>
      <c r="V15" s="46"/>
      <c r="W15" s="48">
        <f>H15*R15</f>
        <v>0</v>
      </c>
      <c r="X15" s="52"/>
      <c r="Y15" s="52"/>
      <c r="Z15" s="48">
        <f t="shared" si="4"/>
        <v>0</v>
      </c>
      <c r="AA15" s="8"/>
      <c r="AB15" s="53" t="e">
        <f t="shared" si="5"/>
        <v>#DIV/0!</v>
      </c>
      <c r="AC15" s="8"/>
      <c r="AD15" s="5"/>
    </row>
    <row r="16" spans="1:34" x14ac:dyDescent="0.25">
      <c r="A16"/>
      <c r="B16" s="7"/>
      <c r="C16" s="8"/>
      <c r="D16" s="59" t="s">
        <v>44</v>
      </c>
      <c r="E16" s="8"/>
      <c r="F16" s="53">
        <f>H16/2080</f>
        <v>0</v>
      </c>
      <c r="G16" s="8"/>
      <c r="H16" s="60">
        <f>SUM(H13:H15)</f>
        <v>0</v>
      </c>
      <c r="I16" s="61"/>
      <c r="J16" s="62" t="e">
        <f>L16/H16</f>
        <v>#DIV/0!</v>
      </c>
      <c r="K16" s="61"/>
      <c r="L16" s="60">
        <f>SUM(L13:L15)</f>
        <v>0</v>
      </c>
      <c r="M16" s="61"/>
      <c r="N16" s="63" t="e">
        <f>P16/L16</f>
        <v>#DIV/0!</v>
      </c>
      <c r="O16" s="61"/>
      <c r="P16" s="64">
        <f>SUM(P13:P15)</f>
        <v>0</v>
      </c>
      <c r="Q16" s="61"/>
      <c r="R16" s="65" t="e">
        <f>U16/L16</f>
        <v>#DIV/0!</v>
      </c>
      <c r="S16" s="66"/>
      <c r="T16" s="67"/>
      <c r="U16" s="68">
        <f>SUM(U13:U15)</f>
        <v>0</v>
      </c>
      <c r="V16" s="69"/>
      <c r="W16" s="68">
        <f>SUM(W13:W15)</f>
        <v>0</v>
      </c>
      <c r="X16" s="70"/>
      <c r="Y16" s="70"/>
      <c r="Z16" s="68">
        <f>SUM(Z13:Z15)</f>
        <v>0</v>
      </c>
      <c r="AA16" s="67"/>
      <c r="AB16" s="71" t="e">
        <f>N16/R16</f>
        <v>#DIV/0!</v>
      </c>
      <c r="AC16" s="8"/>
      <c r="AD16" s="5"/>
    </row>
    <row r="17" spans="1:30" x14ac:dyDescent="0.25">
      <c r="B17" s="7"/>
      <c r="C17" s="8"/>
      <c r="D17" s="8"/>
      <c r="E17" s="8"/>
      <c r="F17" s="41"/>
      <c r="G17" s="8"/>
      <c r="H17" s="73"/>
      <c r="I17" s="8"/>
      <c r="J17" s="9"/>
      <c r="K17" s="10"/>
      <c r="L17" s="73"/>
      <c r="M17" s="10"/>
      <c r="N17" s="12"/>
      <c r="O17" s="10"/>
      <c r="P17" s="12"/>
      <c r="Q17" s="10"/>
      <c r="R17" s="74"/>
      <c r="S17" s="50"/>
      <c r="T17" s="8"/>
      <c r="U17" s="46"/>
      <c r="V17" s="46"/>
      <c r="W17" s="46"/>
      <c r="X17" s="52"/>
      <c r="Y17" s="52"/>
      <c r="Z17" s="42"/>
      <c r="AA17" s="8"/>
      <c r="AB17" s="53"/>
      <c r="AC17" s="8"/>
      <c r="AD17" s="5"/>
    </row>
    <row r="18" spans="1:30" x14ac:dyDescent="0.25">
      <c r="B18" s="7" t="s">
        <v>45</v>
      </c>
      <c r="C18" s="8"/>
      <c r="D18" s="8"/>
      <c r="E18" s="8"/>
      <c r="F18" s="41"/>
      <c r="G18" s="8"/>
      <c r="H18" s="73"/>
      <c r="I18" s="8"/>
      <c r="J18" s="9"/>
      <c r="K18" s="10"/>
      <c r="L18" s="73"/>
      <c r="M18" s="10"/>
      <c r="N18" s="75"/>
      <c r="O18" s="10"/>
      <c r="P18" s="12"/>
      <c r="Q18" s="10"/>
      <c r="R18" s="74"/>
      <c r="S18" s="50"/>
      <c r="T18" s="8"/>
      <c r="U18" s="46"/>
      <c r="V18" s="46"/>
      <c r="W18" s="46"/>
      <c r="X18" s="52"/>
      <c r="Y18" s="52"/>
      <c r="Z18" s="42"/>
      <c r="AA18" s="8"/>
      <c r="AB18" s="53"/>
      <c r="AC18" s="8"/>
      <c r="AD18" s="5"/>
    </row>
    <row r="19" spans="1:30" x14ac:dyDescent="0.25">
      <c r="B19" s="7"/>
      <c r="C19" s="8" t="s">
        <v>46</v>
      </c>
      <c r="D19" s="76"/>
      <c r="E19" s="77"/>
      <c r="F19" s="41">
        <f t="shared" si="2"/>
        <v>0</v>
      </c>
      <c r="G19" s="77"/>
      <c r="H19" s="78"/>
      <c r="I19" s="77"/>
      <c r="J19" s="79"/>
      <c r="K19" s="80"/>
      <c r="L19" s="46">
        <f t="shared" si="0"/>
        <v>0</v>
      </c>
      <c r="M19" s="80"/>
      <c r="N19" s="81"/>
      <c r="O19" s="80"/>
      <c r="P19" s="48">
        <f t="shared" si="1"/>
        <v>0</v>
      </c>
      <c r="Q19" s="80"/>
      <c r="R19" s="82"/>
      <c r="S19" s="83"/>
      <c r="T19" s="77"/>
      <c r="U19" s="51">
        <f>+L19*R19</f>
        <v>0</v>
      </c>
      <c r="V19" s="84"/>
      <c r="W19" s="48">
        <f>H19*R19</f>
        <v>0</v>
      </c>
      <c r="X19" s="52"/>
      <c r="Y19" s="52"/>
      <c r="Z19" s="48">
        <f>+W19-U19</f>
        <v>0</v>
      </c>
      <c r="AA19" s="77"/>
      <c r="AB19" s="53" t="e">
        <f>+N19/R19</f>
        <v>#DIV/0!</v>
      </c>
      <c r="AC19" s="77"/>
      <c r="AD19" s="85"/>
    </row>
    <row r="20" spans="1:30" x14ac:dyDescent="0.25">
      <c r="B20" s="7"/>
      <c r="C20" s="8" t="s">
        <v>47</v>
      </c>
      <c r="D20" s="76"/>
      <c r="E20" s="77"/>
      <c r="F20" s="41">
        <f t="shared" si="2"/>
        <v>0</v>
      </c>
      <c r="G20" s="77"/>
      <c r="H20" s="78"/>
      <c r="I20" s="77"/>
      <c r="J20" s="79"/>
      <c r="K20" s="80"/>
      <c r="L20" s="46">
        <f t="shared" si="0"/>
        <v>0</v>
      </c>
      <c r="M20" s="80"/>
      <c r="N20" s="81"/>
      <c r="O20" s="80"/>
      <c r="P20" s="48">
        <f t="shared" si="1"/>
        <v>0</v>
      </c>
      <c r="Q20" s="80"/>
      <c r="R20" s="82"/>
      <c r="S20" s="83"/>
      <c r="T20" s="77"/>
      <c r="U20" s="51">
        <f>+L20*R20</f>
        <v>0</v>
      </c>
      <c r="V20" s="84"/>
      <c r="W20" s="48">
        <f>H20*R20</f>
        <v>0</v>
      </c>
      <c r="X20" s="52"/>
      <c r="Y20" s="52"/>
      <c r="Z20" s="48">
        <f>+W20-U20</f>
        <v>0</v>
      </c>
      <c r="AA20" s="77"/>
      <c r="AB20" s="53" t="e">
        <f>+N20/R20</f>
        <v>#DIV/0!</v>
      </c>
      <c r="AC20" s="77"/>
      <c r="AD20" s="85"/>
    </row>
    <row r="21" spans="1:30" x14ac:dyDescent="0.25">
      <c r="B21" s="7"/>
      <c r="C21" s="8" t="s">
        <v>45</v>
      </c>
      <c r="D21" s="76"/>
      <c r="E21" s="77"/>
      <c r="F21" s="41">
        <f t="shared" si="2"/>
        <v>0</v>
      </c>
      <c r="G21" s="77"/>
      <c r="H21" s="78"/>
      <c r="I21" s="77"/>
      <c r="J21" s="86"/>
      <c r="K21" s="77"/>
      <c r="L21" s="46">
        <f t="shared" si="0"/>
        <v>0</v>
      </c>
      <c r="M21" s="77"/>
      <c r="N21" s="87"/>
      <c r="O21" s="77"/>
      <c r="P21" s="48">
        <f t="shared" si="1"/>
        <v>0</v>
      </c>
      <c r="Q21" s="77"/>
      <c r="R21" s="88"/>
      <c r="S21" s="83"/>
      <c r="T21" s="77"/>
      <c r="U21" s="51">
        <f>+L21*R21</f>
        <v>0</v>
      </c>
      <c r="V21" s="84"/>
      <c r="W21" s="48">
        <f>H21*R21</f>
        <v>0</v>
      </c>
      <c r="X21" s="52"/>
      <c r="Y21" s="52"/>
      <c r="Z21" s="48">
        <f>+W21-U21</f>
        <v>0</v>
      </c>
      <c r="AA21" s="77"/>
      <c r="AB21" s="53" t="e">
        <f>+N21/R21</f>
        <v>#DIV/0!</v>
      </c>
      <c r="AC21" s="77"/>
      <c r="AD21" s="85"/>
    </row>
    <row r="22" spans="1:30" x14ac:dyDescent="0.25">
      <c r="B22" s="7"/>
      <c r="C22" s="8"/>
      <c r="D22" s="59" t="s">
        <v>44</v>
      </c>
      <c r="E22" s="77"/>
      <c r="F22" s="89">
        <f>H22/2080</f>
        <v>0</v>
      </c>
      <c r="G22" s="77"/>
      <c r="H22" s="90">
        <f>SUM(H19:H21)</f>
        <v>0</v>
      </c>
      <c r="I22" s="91"/>
      <c r="J22" s="92" t="e">
        <f>L22/H22</f>
        <v>#DIV/0!</v>
      </c>
      <c r="K22" s="91"/>
      <c r="L22" s="90">
        <f>SUM(L19:L21)</f>
        <v>0</v>
      </c>
      <c r="M22" s="91"/>
      <c r="N22" s="93" t="e">
        <f>P22/L22</f>
        <v>#DIV/0!</v>
      </c>
      <c r="O22" s="91"/>
      <c r="P22" s="93">
        <f>SUM(P19:P21)</f>
        <v>0</v>
      </c>
      <c r="Q22" s="91"/>
      <c r="R22" s="94" t="e">
        <f>U22/L22</f>
        <v>#DIV/0!</v>
      </c>
      <c r="S22" s="94"/>
      <c r="T22" s="95"/>
      <c r="U22" s="96">
        <f>SUM(U19:U21)</f>
        <v>0</v>
      </c>
      <c r="V22" s="97"/>
      <c r="W22" s="96">
        <f>SUM(W19:W21)</f>
        <v>0</v>
      </c>
      <c r="X22" s="98"/>
      <c r="Y22" s="98"/>
      <c r="Z22" s="96">
        <f>SUM(Z19:Z21)</f>
        <v>0</v>
      </c>
      <c r="AA22" s="95"/>
      <c r="AB22" s="89" t="e">
        <f>N22/R22</f>
        <v>#DIV/0!</v>
      </c>
      <c r="AC22" s="77"/>
      <c r="AD22" s="85"/>
    </row>
    <row r="23" spans="1:30" x14ac:dyDescent="0.25">
      <c r="B23" s="7"/>
      <c r="C23" s="8"/>
      <c r="D23" s="77"/>
      <c r="E23" s="77"/>
      <c r="F23" s="99"/>
      <c r="G23" s="77"/>
      <c r="H23" s="100"/>
      <c r="I23" s="77"/>
      <c r="J23" s="101"/>
      <c r="K23" s="80"/>
      <c r="L23" s="100"/>
      <c r="M23" s="80"/>
      <c r="N23" s="102"/>
      <c r="O23" s="80"/>
      <c r="P23" s="102"/>
      <c r="Q23" s="80"/>
      <c r="R23" s="103"/>
      <c r="S23" s="83"/>
      <c r="T23" s="77"/>
      <c r="U23" s="84"/>
      <c r="V23" s="84"/>
      <c r="W23" s="84"/>
      <c r="X23" s="104"/>
      <c r="Y23" s="104"/>
      <c r="Z23" s="105"/>
      <c r="AA23" s="77"/>
      <c r="AB23" s="106"/>
      <c r="AC23" s="77"/>
      <c r="AD23" s="85"/>
    </row>
    <row r="24" spans="1:30" x14ac:dyDescent="0.25">
      <c r="B24" s="7" t="s">
        <v>48</v>
      </c>
      <c r="C24" s="8"/>
      <c r="D24" s="77"/>
      <c r="E24" s="77"/>
      <c r="F24" s="99"/>
      <c r="G24" s="77"/>
      <c r="H24" s="100"/>
      <c r="I24" s="77"/>
      <c r="J24" s="101"/>
      <c r="K24" s="80"/>
      <c r="L24" s="100"/>
      <c r="M24" s="80"/>
      <c r="N24" s="102"/>
      <c r="O24" s="80"/>
      <c r="P24" s="102"/>
      <c r="Q24" s="80"/>
      <c r="R24" s="103"/>
      <c r="S24" s="83"/>
      <c r="T24" s="77"/>
      <c r="U24" s="84"/>
      <c r="V24" s="84"/>
      <c r="W24" s="84"/>
      <c r="X24" s="104"/>
      <c r="Y24" s="104"/>
      <c r="Z24" s="105"/>
      <c r="AA24" s="77"/>
      <c r="AB24" s="106"/>
      <c r="AC24" s="77"/>
      <c r="AD24" s="85"/>
    </row>
    <row r="25" spans="1:30" x14ac:dyDescent="0.25">
      <c r="B25" s="7"/>
      <c r="C25" s="8" t="s">
        <v>48</v>
      </c>
      <c r="D25" s="76"/>
      <c r="E25" s="77"/>
      <c r="F25" s="41">
        <f t="shared" si="2"/>
        <v>0</v>
      </c>
      <c r="G25" s="77"/>
      <c r="H25" s="44"/>
      <c r="I25" s="77"/>
      <c r="J25" s="45"/>
      <c r="K25" s="80"/>
      <c r="L25" s="46">
        <f t="shared" si="0"/>
        <v>0</v>
      </c>
      <c r="M25" s="80"/>
      <c r="N25" s="47"/>
      <c r="O25" s="80"/>
      <c r="P25" s="48">
        <f t="shared" si="1"/>
        <v>0</v>
      </c>
      <c r="Q25" s="80"/>
      <c r="R25" s="49"/>
      <c r="S25" s="83"/>
      <c r="T25" s="77"/>
      <c r="U25" s="48">
        <f t="shared" si="3"/>
        <v>0</v>
      </c>
      <c r="V25" s="84"/>
      <c r="W25" s="48">
        <f t="shared" ref="W25:W39" si="6">H25*R25</f>
        <v>0</v>
      </c>
      <c r="X25" s="104"/>
      <c r="Y25" s="104"/>
      <c r="Z25" s="48">
        <f t="shared" si="4"/>
        <v>0</v>
      </c>
      <c r="AA25" s="77"/>
      <c r="AB25" s="53" t="e">
        <f t="shared" si="5"/>
        <v>#DIV/0!</v>
      </c>
      <c r="AC25" s="77"/>
      <c r="AD25" s="85"/>
    </row>
    <row r="26" spans="1:30" x14ac:dyDescent="0.25">
      <c r="B26" s="7"/>
      <c r="C26" s="8" t="s">
        <v>48</v>
      </c>
      <c r="D26" s="76"/>
      <c r="E26" s="8"/>
      <c r="F26" s="41">
        <f t="shared" si="2"/>
        <v>0</v>
      </c>
      <c r="G26" s="8"/>
      <c r="H26" s="44"/>
      <c r="I26" s="8"/>
      <c r="J26" s="45"/>
      <c r="K26" s="8"/>
      <c r="L26" s="46">
        <f t="shared" si="0"/>
        <v>0</v>
      </c>
      <c r="M26" s="8"/>
      <c r="N26" s="47"/>
      <c r="O26" s="8"/>
      <c r="P26" s="48">
        <f t="shared" si="1"/>
        <v>0</v>
      </c>
      <c r="Q26" s="8"/>
      <c r="R26" s="49"/>
      <c r="S26" s="74"/>
      <c r="T26" s="8"/>
      <c r="U26" s="48">
        <f t="shared" si="3"/>
        <v>0</v>
      </c>
      <c r="V26" s="46"/>
      <c r="W26" s="48">
        <f t="shared" si="6"/>
        <v>0</v>
      </c>
      <c r="X26" s="52"/>
      <c r="Y26" s="52"/>
      <c r="Z26" s="48">
        <f t="shared" si="4"/>
        <v>0</v>
      </c>
      <c r="AA26" s="8"/>
      <c r="AB26" s="53" t="e">
        <f t="shared" si="5"/>
        <v>#DIV/0!</v>
      </c>
      <c r="AC26" s="8"/>
      <c r="AD26" s="5"/>
    </row>
    <row r="27" spans="1:30" x14ac:dyDescent="0.25">
      <c r="A27" s="107"/>
      <c r="B27" s="7"/>
      <c r="C27" s="8" t="s">
        <v>48</v>
      </c>
      <c r="D27" s="76"/>
      <c r="E27" s="8"/>
      <c r="F27" s="41">
        <f t="shared" si="2"/>
        <v>0</v>
      </c>
      <c r="G27" s="8"/>
      <c r="H27" s="44"/>
      <c r="I27" s="8"/>
      <c r="J27" s="45"/>
      <c r="K27" s="8"/>
      <c r="L27" s="46">
        <f t="shared" si="0"/>
        <v>0</v>
      </c>
      <c r="M27" s="8"/>
      <c r="N27" s="47"/>
      <c r="O27" s="8"/>
      <c r="P27" s="48">
        <f t="shared" si="1"/>
        <v>0</v>
      </c>
      <c r="Q27" s="8"/>
      <c r="R27" s="49"/>
      <c r="S27" s="74"/>
      <c r="T27" s="8"/>
      <c r="U27" s="48">
        <f t="shared" si="3"/>
        <v>0</v>
      </c>
      <c r="V27" s="46"/>
      <c r="W27" s="48">
        <f t="shared" si="6"/>
        <v>0</v>
      </c>
      <c r="X27" s="52"/>
      <c r="Y27" s="52"/>
      <c r="Z27" s="48">
        <f t="shared" si="4"/>
        <v>0</v>
      </c>
      <c r="AA27" s="8"/>
      <c r="AB27" s="53" t="e">
        <f t="shared" si="5"/>
        <v>#DIV/0!</v>
      </c>
      <c r="AC27" s="8"/>
      <c r="AD27" s="5"/>
    </row>
    <row r="28" spans="1:30" x14ac:dyDescent="0.25">
      <c r="A28" s="107"/>
      <c r="B28" s="7"/>
      <c r="C28" s="8" t="s">
        <v>48</v>
      </c>
      <c r="D28" s="76"/>
      <c r="E28" s="8"/>
      <c r="F28" s="41">
        <f t="shared" si="2"/>
        <v>0</v>
      </c>
      <c r="G28" s="8"/>
      <c r="H28" s="44"/>
      <c r="I28" s="8"/>
      <c r="J28" s="45"/>
      <c r="K28" s="8"/>
      <c r="L28" s="46">
        <f t="shared" si="0"/>
        <v>0</v>
      </c>
      <c r="M28" s="8"/>
      <c r="N28" s="47"/>
      <c r="O28" s="8"/>
      <c r="P28" s="48">
        <f t="shared" si="1"/>
        <v>0</v>
      </c>
      <c r="Q28" s="8"/>
      <c r="R28" s="49"/>
      <c r="S28" s="74"/>
      <c r="T28" s="8"/>
      <c r="U28" s="48">
        <f t="shared" si="3"/>
        <v>0</v>
      </c>
      <c r="V28" s="46"/>
      <c r="W28" s="48">
        <f t="shared" si="6"/>
        <v>0</v>
      </c>
      <c r="X28" s="52"/>
      <c r="Y28" s="52"/>
      <c r="Z28" s="48">
        <f t="shared" si="4"/>
        <v>0</v>
      </c>
      <c r="AA28" s="8"/>
      <c r="AB28" s="53" t="e">
        <f t="shared" si="5"/>
        <v>#DIV/0!</v>
      </c>
      <c r="AC28" s="8"/>
      <c r="AD28" s="5"/>
    </row>
    <row r="29" spans="1:30" x14ac:dyDescent="0.25">
      <c r="B29" s="7"/>
      <c r="C29" s="8" t="s">
        <v>48</v>
      </c>
      <c r="D29" s="76"/>
      <c r="E29" s="8"/>
      <c r="F29" s="41">
        <f t="shared" si="2"/>
        <v>0</v>
      </c>
      <c r="G29" s="8"/>
      <c r="H29" s="44"/>
      <c r="I29" s="8"/>
      <c r="J29" s="45"/>
      <c r="K29" s="8"/>
      <c r="L29" s="46">
        <f t="shared" si="0"/>
        <v>0</v>
      </c>
      <c r="M29" s="8"/>
      <c r="N29" s="47"/>
      <c r="O29" s="8"/>
      <c r="P29" s="48">
        <f t="shared" si="1"/>
        <v>0</v>
      </c>
      <c r="Q29" s="8"/>
      <c r="R29" s="49"/>
      <c r="S29" s="74"/>
      <c r="T29" s="8"/>
      <c r="U29" s="48">
        <f t="shared" si="3"/>
        <v>0</v>
      </c>
      <c r="V29" s="46"/>
      <c r="W29" s="48">
        <f t="shared" si="6"/>
        <v>0</v>
      </c>
      <c r="X29" s="52"/>
      <c r="Y29" s="52"/>
      <c r="Z29" s="48">
        <f t="shared" si="4"/>
        <v>0</v>
      </c>
      <c r="AA29" s="8"/>
      <c r="AB29" s="53" t="e">
        <f t="shared" si="5"/>
        <v>#DIV/0!</v>
      </c>
      <c r="AC29" s="8"/>
      <c r="AD29" s="5"/>
    </row>
    <row r="30" spans="1:30" x14ac:dyDescent="0.25">
      <c r="B30" s="7"/>
      <c r="C30" s="8" t="s">
        <v>48</v>
      </c>
      <c r="D30" s="76"/>
      <c r="E30" s="8"/>
      <c r="F30" s="41">
        <f t="shared" si="2"/>
        <v>0</v>
      </c>
      <c r="G30" s="8"/>
      <c r="H30" s="44"/>
      <c r="I30" s="8"/>
      <c r="J30" s="45"/>
      <c r="K30" s="8"/>
      <c r="L30" s="46">
        <f t="shared" si="0"/>
        <v>0</v>
      </c>
      <c r="M30" s="8"/>
      <c r="N30" s="47"/>
      <c r="O30" s="8"/>
      <c r="P30" s="48">
        <f t="shared" si="1"/>
        <v>0</v>
      </c>
      <c r="Q30" s="8"/>
      <c r="R30" s="49"/>
      <c r="S30" s="74"/>
      <c r="T30" s="8"/>
      <c r="U30" s="48">
        <f t="shared" si="3"/>
        <v>0</v>
      </c>
      <c r="V30" s="46"/>
      <c r="W30" s="48">
        <f t="shared" si="6"/>
        <v>0</v>
      </c>
      <c r="X30" s="52"/>
      <c r="Y30" s="52"/>
      <c r="Z30" s="48">
        <f t="shared" si="4"/>
        <v>0</v>
      </c>
      <c r="AA30" s="8"/>
      <c r="AB30" s="53" t="e">
        <f t="shared" si="5"/>
        <v>#DIV/0!</v>
      </c>
      <c r="AC30" s="8"/>
      <c r="AD30" s="5"/>
    </row>
    <row r="31" spans="1:30" x14ac:dyDescent="0.25">
      <c r="B31" s="7"/>
      <c r="C31" s="8" t="s">
        <v>48</v>
      </c>
      <c r="D31" s="76"/>
      <c r="E31" s="8"/>
      <c r="F31" s="41">
        <f t="shared" si="2"/>
        <v>0</v>
      </c>
      <c r="G31" s="8"/>
      <c r="H31" s="44"/>
      <c r="I31" s="8"/>
      <c r="J31" s="45"/>
      <c r="K31" s="8"/>
      <c r="L31" s="46">
        <f t="shared" si="0"/>
        <v>0</v>
      </c>
      <c r="M31" s="8"/>
      <c r="N31" s="47"/>
      <c r="O31" s="8"/>
      <c r="P31" s="48">
        <f t="shared" si="1"/>
        <v>0</v>
      </c>
      <c r="Q31" s="8"/>
      <c r="R31" s="49"/>
      <c r="S31" s="74"/>
      <c r="T31" s="8"/>
      <c r="U31" s="48">
        <f t="shared" si="3"/>
        <v>0</v>
      </c>
      <c r="V31" s="46"/>
      <c r="W31" s="48">
        <f t="shared" si="6"/>
        <v>0</v>
      </c>
      <c r="X31" s="52"/>
      <c r="Y31" s="52"/>
      <c r="Z31" s="48">
        <f t="shared" si="4"/>
        <v>0</v>
      </c>
      <c r="AA31" s="8"/>
      <c r="AB31" s="53" t="e">
        <f t="shared" si="5"/>
        <v>#DIV/0!</v>
      </c>
      <c r="AC31" s="8"/>
      <c r="AD31" s="5"/>
    </row>
    <row r="32" spans="1:30" x14ac:dyDescent="0.25">
      <c r="B32" s="7"/>
      <c r="C32" s="8" t="s">
        <v>48</v>
      </c>
      <c r="D32" s="76"/>
      <c r="E32" s="8"/>
      <c r="F32" s="41">
        <f t="shared" si="2"/>
        <v>0</v>
      </c>
      <c r="G32" s="8"/>
      <c r="H32" s="44"/>
      <c r="I32" s="8"/>
      <c r="J32" s="45"/>
      <c r="K32" s="8"/>
      <c r="L32" s="46">
        <f t="shared" si="0"/>
        <v>0</v>
      </c>
      <c r="M32" s="8"/>
      <c r="N32" s="47"/>
      <c r="O32" s="8"/>
      <c r="P32" s="48">
        <f t="shared" si="1"/>
        <v>0</v>
      </c>
      <c r="Q32" s="8"/>
      <c r="R32" s="49"/>
      <c r="S32" s="74"/>
      <c r="T32" s="8"/>
      <c r="U32" s="48">
        <f t="shared" si="3"/>
        <v>0</v>
      </c>
      <c r="V32" s="46"/>
      <c r="W32" s="48">
        <f t="shared" si="6"/>
        <v>0</v>
      </c>
      <c r="X32" s="52"/>
      <c r="Y32" s="52"/>
      <c r="Z32" s="48">
        <f t="shared" si="4"/>
        <v>0</v>
      </c>
      <c r="AA32" s="8"/>
      <c r="AB32" s="53" t="e">
        <f t="shared" si="5"/>
        <v>#DIV/0!</v>
      </c>
      <c r="AC32" s="8"/>
      <c r="AD32" s="5"/>
    </row>
    <row r="33" spans="1:30" x14ac:dyDescent="0.25">
      <c r="A33"/>
      <c r="B33" s="7"/>
      <c r="C33" s="8" t="s">
        <v>48</v>
      </c>
      <c r="D33" s="76"/>
      <c r="E33" s="8"/>
      <c r="F33" s="41">
        <f t="shared" si="2"/>
        <v>0</v>
      </c>
      <c r="G33" s="8"/>
      <c r="H33" s="44"/>
      <c r="I33" s="8"/>
      <c r="J33" s="45"/>
      <c r="K33" s="8"/>
      <c r="L33" s="46">
        <f t="shared" si="0"/>
        <v>0</v>
      </c>
      <c r="M33" s="8"/>
      <c r="N33" s="47"/>
      <c r="O33" s="8"/>
      <c r="P33" s="48">
        <f t="shared" si="1"/>
        <v>0</v>
      </c>
      <c r="Q33" s="8"/>
      <c r="R33" s="49"/>
      <c r="S33" s="74"/>
      <c r="T33" s="8"/>
      <c r="U33" s="48">
        <f t="shared" si="3"/>
        <v>0</v>
      </c>
      <c r="V33" s="46"/>
      <c r="W33" s="48">
        <f t="shared" si="6"/>
        <v>0</v>
      </c>
      <c r="X33" s="52"/>
      <c r="Y33" s="52"/>
      <c r="Z33" s="48">
        <f t="shared" si="4"/>
        <v>0</v>
      </c>
      <c r="AA33" s="8"/>
      <c r="AB33" s="53" t="e">
        <f t="shared" si="5"/>
        <v>#DIV/0!</v>
      </c>
      <c r="AC33" s="8"/>
      <c r="AD33" s="5"/>
    </row>
    <row r="34" spans="1:30" x14ac:dyDescent="0.25">
      <c r="A34"/>
      <c r="B34" s="7"/>
      <c r="C34" s="8" t="s">
        <v>48</v>
      </c>
      <c r="D34" s="76"/>
      <c r="E34" s="8"/>
      <c r="F34" s="41">
        <f t="shared" si="2"/>
        <v>0</v>
      </c>
      <c r="G34" s="8"/>
      <c r="H34" s="44"/>
      <c r="I34" s="8"/>
      <c r="J34" s="45"/>
      <c r="K34" s="8"/>
      <c r="L34" s="46">
        <f t="shared" si="0"/>
        <v>0</v>
      </c>
      <c r="M34" s="8"/>
      <c r="N34" s="47"/>
      <c r="O34" s="8"/>
      <c r="P34" s="48">
        <f t="shared" si="1"/>
        <v>0</v>
      </c>
      <c r="Q34" s="8"/>
      <c r="R34" s="49"/>
      <c r="S34" s="74"/>
      <c r="T34" s="8"/>
      <c r="U34" s="48">
        <f t="shared" si="3"/>
        <v>0</v>
      </c>
      <c r="V34" s="46"/>
      <c r="W34" s="48">
        <f t="shared" si="6"/>
        <v>0</v>
      </c>
      <c r="X34" s="52"/>
      <c r="Y34" s="52"/>
      <c r="Z34" s="48">
        <f t="shared" si="4"/>
        <v>0</v>
      </c>
      <c r="AA34" s="8"/>
      <c r="AB34" s="53" t="e">
        <f t="shared" si="5"/>
        <v>#DIV/0!</v>
      </c>
      <c r="AC34" s="8"/>
      <c r="AD34" s="5"/>
    </row>
    <row r="35" spans="1:30" x14ac:dyDescent="0.25">
      <c r="A35"/>
      <c r="B35" s="7"/>
      <c r="C35" s="8" t="s">
        <v>48</v>
      </c>
      <c r="D35" s="76"/>
      <c r="E35" s="8"/>
      <c r="F35" s="41">
        <f t="shared" si="2"/>
        <v>0</v>
      </c>
      <c r="G35" s="8"/>
      <c r="H35" s="44"/>
      <c r="I35" s="8"/>
      <c r="J35" s="45"/>
      <c r="K35" s="8"/>
      <c r="L35" s="46">
        <f t="shared" si="0"/>
        <v>0</v>
      </c>
      <c r="M35" s="8"/>
      <c r="N35" s="47"/>
      <c r="O35" s="8"/>
      <c r="P35" s="48">
        <f t="shared" si="1"/>
        <v>0</v>
      </c>
      <c r="Q35" s="8"/>
      <c r="R35" s="49"/>
      <c r="S35" s="74"/>
      <c r="T35" s="8"/>
      <c r="U35" s="48">
        <f t="shared" si="3"/>
        <v>0</v>
      </c>
      <c r="V35" s="46"/>
      <c r="W35" s="48">
        <f t="shared" si="6"/>
        <v>0</v>
      </c>
      <c r="X35" s="52"/>
      <c r="Y35" s="52"/>
      <c r="Z35" s="48">
        <f t="shared" si="4"/>
        <v>0</v>
      </c>
      <c r="AA35" s="8"/>
      <c r="AB35" s="53" t="e">
        <f t="shared" si="5"/>
        <v>#DIV/0!</v>
      </c>
      <c r="AC35" s="8"/>
      <c r="AD35" s="5"/>
    </row>
    <row r="36" spans="1:30" x14ac:dyDescent="0.25">
      <c r="A36"/>
      <c r="B36" s="7"/>
      <c r="C36" s="8"/>
      <c r="D36" s="59" t="s">
        <v>44</v>
      </c>
      <c r="E36" s="8"/>
      <c r="F36" s="71">
        <f>H36/2080</f>
        <v>0</v>
      </c>
      <c r="G36" s="8"/>
      <c r="H36" s="69">
        <f>SUM(H25:H35)</f>
        <v>0</v>
      </c>
      <c r="I36" s="67"/>
      <c r="J36" s="62" t="e">
        <f>L36/H36</f>
        <v>#DIV/0!</v>
      </c>
      <c r="K36" s="61"/>
      <c r="L36" s="60">
        <f>SUM(L25:L35)</f>
        <v>0</v>
      </c>
      <c r="M36" s="61"/>
      <c r="N36" s="64" t="e">
        <f>P36/L36</f>
        <v>#DIV/0!</v>
      </c>
      <c r="O36" s="61"/>
      <c r="P36" s="64">
        <f>SUM(P25:P35)</f>
        <v>0</v>
      </c>
      <c r="Q36" s="61"/>
      <c r="R36" s="65" t="e">
        <f>U36/L36</f>
        <v>#DIV/0!</v>
      </c>
      <c r="S36" s="65"/>
      <c r="T36" s="67"/>
      <c r="U36" s="68">
        <f>SUM(U25:U35)</f>
        <v>0</v>
      </c>
      <c r="V36" s="68"/>
      <c r="W36" s="68">
        <f>SUM(W25:W35)</f>
        <v>0</v>
      </c>
      <c r="X36" s="70"/>
      <c r="Y36" s="70"/>
      <c r="Z36" s="68">
        <f>SUM(Z25:Z35)</f>
        <v>0</v>
      </c>
      <c r="AA36" s="67"/>
      <c r="AB36" s="71" t="e">
        <f>N36/R36</f>
        <v>#DIV/0!</v>
      </c>
      <c r="AC36" s="8"/>
      <c r="AD36" s="5"/>
    </row>
    <row r="37" spans="1:30" x14ac:dyDescent="0.25">
      <c r="A37"/>
      <c r="B37" s="7"/>
      <c r="C37" s="8"/>
      <c r="D37" s="8"/>
      <c r="E37" s="8"/>
      <c r="F37" s="41"/>
      <c r="G37" s="8"/>
      <c r="H37" s="73"/>
      <c r="I37" s="8"/>
      <c r="J37" s="9"/>
      <c r="K37" s="10"/>
      <c r="L37" s="73"/>
      <c r="M37" s="10"/>
      <c r="N37" s="12"/>
      <c r="O37" s="10"/>
      <c r="P37" s="12"/>
      <c r="Q37" s="10"/>
      <c r="R37" s="74"/>
      <c r="S37" s="74"/>
      <c r="T37" s="8"/>
      <c r="U37" s="46"/>
      <c r="V37" s="46"/>
      <c r="W37" s="46"/>
      <c r="X37" s="52"/>
      <c r="Y37" s="52"/>
      <c r="Z37" s="42"/>
      <c r="AA37" s="8"/>
      <c r="AB37" s="53"/>
      <c r="AC37" s="8"/>
      <c r="AD37" s="5"/>
    </row>
    <row r="38" spans="1:30" x14ac:dyDescent="0.25">
      <c r="A38"/>
      <c r="B38" s="7" t="s">
        <v>49</v>
      </c>
      <c r="C38" s="8"/>
      <c r="D38" s="8"/>
      <c r="E38" s="8"/>
      <c r="F38" s="41"/>
      <c r="G38" s="8"/>
      <c r="H38" s="73"/>
      <c r="I38" s="8"/>
      <c r="J38" s="9"/>
      <c r="K38" s="10"/>
      <c r="L38" s="73"/>
      <c r="M38" s="10"/>
      <c r="N38" s="12"/>
      <c r="O38" s="10"/>
      <c r="P38" s="12"/>
      <c r="Q38" s="10"/>
      <c r="R38" s="74"/>
      <c r="S38" s="74"/>
      <c r="T38" s="8"/>
      <c r="U38" s="46"/>
      <c r="V38" s="46"/>
      <c r="W38" s="46"/>
      <c r="X38" s="52"/>
      <c r="Y38" s="52"/>
      <c r="Z38" s="42"/>
      <c r="AA38" s="8"/>
      <c r="AB38" s="53"/>
      <c r="AC38" s="8"/>
      <c r="AD38" s="5"/>
    </row>
    <row r="39" spans="1:30" x14ac:dyDescent="0.25">
      <c r="A39"/>
      <c r="B39" s="7"/>
      <c r="C39" s="8" t="s">
        <v>77</v>
      </c>
      <c r="D39" s="43"/>
      <c r="E39" s="8"/>
      <c r="F39" s="41">
        <f t="shared" si="2"/>
        <v>0</v>
      </c>
      <c r="G39" s="8"/>
      <c r="H39" s="44"/>
      <c r="I39" s="8"/>
      <c r="J39" s="45"/>
      <c r="K39" s="8"/>
      <c r="L39" s="46">
        <f t="shared" si="0"/>
        <v>0</v>
      </c>
      <c r="M39" s="8"/>
      <c r="N39" s="47"/>
      <c r="O39" s="8"/>
      <c r="P39" s="48">
        <f t="shared" si="1"/>
        <v>0</v>
      </c>
      <c r="Q39" s="8"/>
      <c r="R39" s="49"/>
      <c r="S39" s="74"/>
      <c r="T39" s="8"/>
      <c r="U39" s="48">
        <f t="shared" si="3"/>
        <v>0</v>
      </c>
      <c r="V39" s="46"/>
      <c r="W39" s="48">
        <f t="shared" si="6"/>
        <v>0</v>
      </c>
      <c r="X39" s="52"/>
      <c r="Y39" s="52"/>
      <c r="Z39" s="48">
        <f t="shared" si="4"/>
        <v>0</v>
      </c>
      <c r="AA39" s="8"/>
      <c r="AB39" s="53" t="e">
        <f t="shared" si="5"/>
        <v>#DIV/0!</v>
      </c>
      <c r="AC39" s="8"/>
      <c r="AD39" s="5"/>
    </row>
    <row r="40" spans="1:30" x14ac:dyDescent="0.25">
      <c r="A40"/>
      <c r="B40" s="7"/>
      <c r="C40" s="8"/>
      <c r="D40" s="59" t="s">
        <v>44</v>
      </c>
      <c r="E40" s="8"/>
      <c r="F40" s="71">
        <f>H40/2080</f>
        <v>0</v>
      </c>
      <c r="G40" s="8"/>
      <c r="H40" s="60">
        <f>SUM(H39:H39)</f>
        <v>0</v>
      </c>
      <c r="I40" s="67"/>
      <c r="J40" s="62" t="e">
        <f>L40/H40</f>
        <v>#DIV/0!</v>
      </c>
      <c r="K40" s="61"/>
      <c r="L40" s="60">
        <f>SUM(L39:L39)</f>
        <v>0</v>
      </c>
      <c r="M40" s="61"/>
      <c r="N40" s="64" t="e">
        <f>P40/L40</f>
        <v>#DIV/0!</v>
      </c>
      <c r="O40" s="61"/>
      <c r="P40" s="64">
        <f>SUM(P39:P39)</f>
        <v>0</v>
      </c>
      <c r="Q40" s="61"/>
      <c r="R40" s="65" t="e">
        <f>U40/L40</f>
        <v>#DIV/0!</v>
      </c>
      <c r="S40" s="66"/>
      <c r="T40" s="67"/>
      <c r="U40" s="64">
        <f>SUM(U39:U39)</f>
        <v>0</v>
      </c>
      <c r="V40" s="69"/>
      <c r="W40" s="64">
        <f>SUM(W39:W39)</f>
        <v>0</v>
      </c>
      <c r="X40" s="70"/>
      <c r="Y40" s="70"/>
      <c r="Z40" s="64">
        <f>SUM(Z39:Z39)</f>
        <v>0</v>
      </c>
      <c r="AA40" s="67"/>
      <c r="AB40" s="71" t="e">
        <f>N40/R40</f>
        <v>#DIV/0!</v>
      </c>
      <c r="AC40" s="8"/>
      <c r="AD40" s="5"/>
    </row>
    <row r="41" spans="1:30" x14ac:dyDescent="0.25">
      <c r="A41"/>
      <c r="B41" s="7"/>
      <c r="C41" s="8"/>
      <c r="D41" s="8"/>
      <c r="E41" s="8"/>
      <c r="F41" s="41"/>
      <c r="G41" s="8"/>
      <c r="H41" s="73"/>
      <c r="I41" s="8"/>
      <c r="J41" s="9"/>
      <c r="K41" s="10"/>
      <c r="L41" s="73"/>
      <c r="M41" s="10"/>
      <c r="N41" s="12"/>
      <c r="O41" s="10"/>
      <c r="P41" s="12"/>
      <c r="Q41" s="10"/>
      <c r="R41" s="74"/>
      <c r="S41" s="74"/>
      <c r="T41" s="8"/>
      <c r="U41" s="46"/>
      <c r="V41" s="46"/>
      <c r="W41" s="46"/>
      <c r="X41" s="52"/>
      <c r="Y41" s="52"/>
      <c r="Z41" s="42"/>
      <c r="AA41" s="8"/>
      <c r="AB41" s="53"/>
      <c r="AC41" s="8"/>
      <c r="AD41" s="5"/>
    </row>
    <row r="42" spans="1:30" x14ac:dyDescent="0.25">
      <c r="A42"/>
      <c r="B42" s="7"/>
      <c r="C42" s="8"/>
      <c r="D42" s="8"/>
      <c r="E42" s="8"/>
      <c r="F42" s="8"/>
      <c r="G42" s="8"/>
      <c r="H42" s="46"/>
      <c r="I42" s="8"/>
      <c r="J42" s="41"/>
      <c r="K42" s="8"/>
      <c r="L42" s="46"/>
      <c r="M42" s="8"/>
      <c r="N42" s="52"/>
      <c r="O42" s="8"/>
      <c r="P42" s="52"/>
      <c r="Q42" s="8"/>
      <c r="R42" s="50"/>
      <c r="S42" s="50"/>
      <c r="T42" s="8"/>
      <c r="U42" s="46"/>
      <c r="V42" s="46"/>
      <c r="W42" s="46"/>
      <c r="X42" s="52"/>
      <c r="Y42" s="52"/>
      <c r="Z42" s="52"/>
      <c r="AA42" s="8"/>
      <c r="AB42" s="53"/>
      <c r="AC42" s="8"/>
      <c r="AD42" s="5"/>
    </row>
    <row r="43" spans="1:30" ht="15.75" thickBot="1" x14ac:dyDescent="0.3">
      <c r="A43"/>
      <c r="B43" s="7"/>
      <c r="C43" s="8"/>
      <c r="D43" s="59" t="s">
        <v>82</v>
      </c>
      <c r="E43" s="8"/>
      <c r="F43" s="108">
        <f>F16+F22+F36+F40</f>
        <v>0</v>
      </c>
      <c r="G43" s="8"/>
      <c r="H43" s="109">
        <f>H16+H22+H36+H40</f>
        <v>0</v>
      </c>
      <c r="I43" s="8"/>
      <c r="J43" s="62" t="e">
        <f>L43/H43</f>
        <v>#DIV/0!</v>
      </c>
      <c r="K43" s="8"/>
      <c r="L43" s="109">
        <f>L16+L22+L36+L40</f>
        <v>0</v>
      </c>
      <c r="M43" s="8"/>
      <c r="N43" s="110" t="e">
        <f>P43/L43</f>
        <v>#DIV/0!</v>
      </c>
      <c r="O43" s="111"/>
      <c r="P43" s="112">
        <f>P16+P22+P36+P40</f>
        <v>0</v>
      </c>
      <c r="Q43" s="113" t="s">
        <v>50</v>
      </c>
      <c r="R43" s="114" t="e">
        <f>U43/L43</f>
        <v>#DIV/0!</v>
      </c>
      <c r="S43" s="50"/>
      <c r="T43" s="113"/>
      <c r="U43" s="115">
        <f>U16+U22+U36+U40</f>
        <v>0</v>
      </c>
      <c r="V43" s="46"/>
      <c r="W43" s="115">
        <f>W16+W22+W36+W40</f>
        <v>0</v>
      </c>
      <c r="X43" s="52"/>
      <c r="Y43" s="52"/>
      <c r="Z43" s="115">
        <f>Z16+Z22+Z36+Z40</f>
        <v>0</v>
      </c>
      <c r="AA43" s="8"/>
      <c r="AB43" s="108" t="e">
        <f>P43/U43</f>
        <v>#DIV/0!</v>
      </c>
      <c r="AC43" s="8"/>
      <c r="AD43" s="5"/>
    </row>
    <row r="44" spans="1:30" ht="15.75" thickTop="1" x14ac:dyDescent="0.25">
      <c r="A44"/>
      <c r="B44" s="7"/>
      <c r="C44" s="8"/>
      <c r="D44" s="8"/>
      <c r="E44" s="8"/>
      <c r="F44" s="8"/>
      <c r="G44" s="8"/>
      <c r="H44" s="10"/>
      <c r="I44" s="8"/>
      <c r="J44" s="41"/>
      <c r="K44" s="8"/>
      <c r="L44" s="13"/>
      <c r="M44" s="8"/>
      <c r="N44" s="42"/>
      <c r="O44" s="8"/>
      <c r="P44" s="8"/>
      <c r="Q44" s="8"/>
      <c r="R44" s="8"/>
      <c r="S44" s="8"/>
      <c r="T44" s="8"/>
      <c r="U44" s="13"/>
      <c r="V44" s="8"/>
      <c r="W44" s="8"/>
      <c r="X44" s="8"/>
      <c r="Y44" s="8"/>
      <c r="Z44" s="8"/>
      <c r="AA44" s="8"/>
      <c r="AB44" s="8"/>
      <c r="AC44" s="8"/>
      <c r="AD44" s="5"/>
    </row>
    <row r="45" spans="1:30" x14ac:dyDescent="0.25">
      <c r="A45"/>
      <c r="B45" s="7"/>
      <c r="C45" s="8"/>
      <c r="D45" s="8"/>
      <c r="E45" s="8"/>
      <c r="F45" s="8"/>
      <c r="G45" s="8"/>
      <c r="H45" s="10"/>
      <c r="I45" s="8"/>
      <c r="J45" s="41"/>
      <c r="K45" s="8"/>
      <c r="L45" s="13"/>
      <c r="M45" s="8"/>
      <c r="N45" s="42"/>
      <c r="O45" s="8"/>
      <c r="P45" s="8"/>
      <c r="Q45" s="8"/>
      <c r="R45" s="8"/>
      <c r="S45" s="8"/>
      <c r="T45" s="8"/>
      <c r="U45" s="13"/>
      <c r="V45" s="8"/>
      <c r="W45" s="8"/>
      <c r="X45" s="8"/>
      <c r="Y45" s="8"/>
      <c r="Z45" s="8"/>
      <c r="AA45" s="8"/>
      <c r="AB45" s="8"/>
      <c r="AC45" s="8"/>
      <c r="AD45" s="5"/>
    </row>
    <row r="46" spans="1:30" ht="15.75" thickBot="1" x14ac:dyDescent="0.3">
      <c r="A46"/>
      <c r="B46" s="7"/>
      <c r="C46" s="116"/>
      <c r="D46" s="118"/>
      <c r="E46" s="118"/>
      <c r="F46" s="119"/>
      <c r="G46" s="8"/>
      <c r="H46" s="52"/>
      <c r="I46" s="8"/>
      <c r="J46" s="8"/>
      <c r="K46" s="8"/>
      <c r="L46" s="8"/>
      <c r="M46" s="8"/>
      <c r="N46" s="8"/>
      <c r="O46" s="8"/>
      <c r="P46" s="8"/>
      <c r="Q46" s="8"/>
      <c r="R46" s="8"/>
      <c r="S46" s="8"/>
      <c r="T46" s="8"/>
      <c r="U46" s="8"/>
      <c r="V46" s="8"/>
      <c r="W46" s="8"/>
      <c r="X46" s="8"/>
      <c r="Y46" s="8"/>
      <c r="Z46" s="8"/>
      <c r="AA46" s="8"/>
      <c r="AB46" s="8"/>
      <c r="AC46" s="8"/>
      <c r="AD46" s="5"/>
    </row>
    <row r="47" spans="1:30" ht="15.75" x14ac:dyDescent="0.25">
      <c r="A47"/>
      <c r="B47" s="7"/>
      <c r="C47" s="8"/>
      <c r="D47" s="8"/>
      <c r="E47" s="8"/>
      <c r="F47" s="8"/>
      <c r="G47" s="8"/>
      <c r="H47" s="52"/>
      <c r="I47" s="8"/>
      <c r="J47" s="8"/>
      <c r="K47" s="127"/>
      <c r="L47" s="128" t="s">
        <v>63</v>
      </c>
      <c r="M47" s="128"/>
      <c r="N47" s="128"/>
      <c r="O47" s="128"/>
      <c r="P47" s="128"/>
      <c r="Q47" s="129"/>
      <c r="R47" s="130"/>
      <c r="S47" s="8"/>
      <c r="T47" s="8"/>
      <c r="U47" s="8"/>
      <c r="V47" s="8"/>
      <c r="W47" s="8"/>
      <c r="X47" s="8"/>
      <c r="Y47" s="120"/>
      <c r="Z47" s="120"/>
      <c r="AA47" s="120"/>
      <c r="AB47" s="120"/>
      <c r="AC47" s="120"/>
      <c r="AD47" s="5"/>
    </row>
    <row r="48" spans="1:30" ht="15.75" x14ac:dyDescent="0.25">
      <c r="A48"/>
      <c r="B48" s="7"/>
      <c r="C48" s="8"/>
      <c r="D48" s="116"/>
      <c r="E48" s="116"/>
      <c r="F48" s="8"/>
      <c r="G48" s="8"/>
      <c r="H48" s="52"/>
      <c r="I48" s="8"/>
      <c r="J48" s="8"/>
      <c r="K48" s="22"/>
      <c r="L48" s="121" t="s">
        <v>51</v>
      </c>
      <c r="M48" s="121"/>
      <c r="N48" s="121"/>
      <c r="O48" s="121"/>
      <c r="P48" s="121"/>
      <c r="Q48" s="8"/>
      <c r="R48" s="131" t="e">
        <f>N43</f>
        <v>#DIV/0!</v>
      </c>
      <c r="S48" s="8"/>
      <c r="T48" s="8"/>
      <c r="U48" s="8"/>
      <c r="V48" s="8"/>
      <c r="W48" s="8"/>
      <c r="X48" s="8"/>
      <c r="Y48" s="120"/>
      <c r="Z48" s="120"/>
      <c r="AA48" s="120"/>
      <c r="AB48" s="120"/>
      <c r="AC48" s="120"/>
      <c r="AD48" s="5"/>
    </row>
    <row r="49" spans="1:30" ht="15.75" x14ac:dyDescent="0.25">
      <c r="A49"/>
      <c r="B49" s="7"/>
      <c r="C49" s="8"/>
      <c r="D49" s="116"/>
      <c r="E49" s="116"/>
      <c r="F49" s="8"/>
      <c r="G49" s="8"/>
      <c r="H49" s="52"/>
      <c r="I49" s="8"/>
      <c r="J49" s="8"/>
      <c r="K49" s="22"/>
      <c r="L49" s="121" t="s">
        <v>52</v>
      </c>
      <c r="M49" s="121"/>
      <c r="N49" s="121"/>
      <c r="O49" s="121"/>
      <c r="P49" s="121"/>
      <c r="Q49" s="8"/>
      <c r="R49" s="131" t="e">
        <f>R43</f>
        <v>#DIV/0!</v>
      </c>
      <c r="S49" s="8"/>
      <c r="T49" s="8"/>
      <c r="U49" s="8"/>
      <c r="V49" s="8"/>
      <c r="W49" s="8"/>
      <c r="X49" s="8"/>
      <c r="Y49" s="120"/>
      <c r="Z49" s="120"/>
      <c r="AA49" s="120"/>
      <c r="AB49" s="120"/>
      <c r="AC49" s="120"/>
      <c r="AD49" s="5"/>
    </row>
    <row r="50" spans="1:30" ht="15.75" x14ac:dyDescent="0.25">
      <c r="A50"/>
      <c r="B50" s="7"/>
      <c r="C50" s="8"/>
      <c r="D50" s="116"/>
      <c r="E50" s="116"/>
      <c r="F50" s="8"/>
      <c r="G50" s="8"/>
      <c r="H50" s="52"/>
      <c r="I50" s="8"/>
      <c r="J50" s="8"/>
      <c r="K50" s="22"/>
      <c r="L50" s="121" t="s">
        <v>53</v>
      </c>
      <c r="M50" s="121"/>
      <c r="N50" s="121"/>
      <c r="O50" s="121"/>
      <c r="P50" s="121"/>
      <c r="Q50" s="8"/>
      <c r="R50" s="132" t="e">
        <f>AB43</f>
        <v>#DIV/0!</v>
      </c>
      <c r="S50" s="8"/>
      <c r="T50" s="8"/>
      <c r="U50" s="8"/>
      <c r="V50" s="8"/>
      <c r="W50" s="8"/>
      <c r="X50" s="8"/>
      <c r="Y50" s="120"/>
      <c r="Z50" s="120"/>
      <c r="AA50" s="120"/>
      <c r="AB50" s="120"/>
      <c r="AC50" s="120"/>
      <c r="AD50" s="5"/>
    </row>
    <row r="51" spans="1:30" ht="15.75" x14ac:dyDescent="0.25">
      <c r="A51"/>
      <c r="B51" s="7"/>
      <c r="C51" s="117"/>
      <c r="D51" s="117"/>
      <c r="E51" s="117"/>
      <c r="F51" s="77"/>
      <c r="G51" s="77"/>
      <c r="H51" s="8"/>
      <c r="I51" s="8"/>
      <c r="J51" s="8"/>
      <c r="K51" s="22"/>
      <c r="L51" s="121" t="s">
        <v>81</v>
      </c>
      <c r="M51" s="121"/>
      <c r="N51" s="121"/>
      <c r="O51" s="121"/>
      <c r="P51" s="121"/>
      <c r="Q51" s="8"/>
      <c r="R51" s="133" t="e">
        <f>U43/W43</f>
        <v>#DIV/0!</v>
      </c>
      <c r="S51" s="8"/>
      <c r="T51" s="8"/>
      <c r="U51" s="8"/>
      <c r="V51" s="8"/>
      <c r="W51" s="8"/>
      <c r="X51" s="8"/>
      <c r="Y51" s="8"/>
      <c r="Z51" s="8"/>
      <c r="AA51" s="8"/>
      <c r="AB51" s="8"/>
      <c r="AC51" s="8"/>
      <c r="AD51" s="5"/>
    </row>
    <row r="52" spans="1:30" ht="15.75" x14ac:dyDescent="0.25">
      <c r="A52"/>
      <c r="B52" s="7"/>
      <c r="C52" s="117"/>
      <c r="D52" s="117"/>
      <c r="E52" s="117"/>
      <c r="F52" s="77"/>
      <c r="G52" s="77"/>
      <c r="H52" s="8"/>
      <c r="I52" s="8"/>
      <c r="J52" s="8"/>
      <c r="K52" s="22"/>
      <c r="L52" s="121" t="s">
        <v>62</v>
      </c>
      <c r="M52" s="121"/>
      <c r="N52" s="121"/>
      <c r="O52" s="121"/>
      <c r="P52" s="121"/>
      <c r="Q52" s="8"/>
      <c r="R52" s="136" t="e">
        <f>P43/W43</f>
        <v>#DIV/0!</v>
      </c>
      <c r="S52" s="8"/>
      <c r="T52" s="8"/>
      <c r="U52" s="8"/>
      <c r="V52" s="8"/>
      <c r="W52" s="8"/>
      <c r="X52" s="8"/>
      <c r="Y52" s="8"/>
      <c r="Z52" s="8"/>
      <c r="AA52" s="8"/>
      <c r="AB52" s="8"/>
      <c r="AC52" s="8"/>
      <c r="AD52" s="5"/>
    </row>
    <row r="53" spans="1:30" ht="16.5" thickBot="1" x14ac:dyDescent="0.3">
      <c r="A53"/>
      <c r="B53" s="7"/>
      <c r="C53" s="117"/>
      <c r="D53" s="117"/>
      <c r="E53" s="117"/>
      <c r="F53" s="77"/>
      <c r="G53" s="77"/>
      <c r="H53" s="53"/>
      <c r="I53" s="8"/>
      <c r="J53" s="8"/>
      <c r="K53" s="56"/>
      <c r="L53" s="134" t="s">
        <v>59</v>
      </c>
      <c r="M53" s="123"/>
      <c r="N53" s="123"/>
      <c r="O53" s="123"/>
      <c r="P53" s="123"/>
      <c r="Q53" s="123"/>
      <c r="R53" s="135" t="e">
        <f>P43/F43</f>
        <v>#DIV/0!</v>
      </c>
      <c r="S53" s="8"/>
      <c r="T53" s="8"/>
      <c r="U53" s="8"/>
      <c r="V53" s="8"/>
      <c r="W53" s="8"/>
      <c r="X53" s="8"/>
      <c r="Y53" s="8"/>
      <c r="Z53" s="8"/>
      <c r="AA53" s="8"/>
      <c r="AB53" s="8"/>
      <c r="AC53" s="8"/>
      <c r="AD53" s="5"/>
    </row>
    <row r="54" spans="1:30" x14ac:dyDescent="0.25">
      <c r="A54"/>
      <c r="B54" s="7"/>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5"/>
    </row>
    <row r="55" spans="1:30" ht="15.75" thickBot="1" x14ac:dyDescent="0.3">
      <c r="A55"/>
      <c r="B55" s="122"/>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58"/>
    </row>
    <row r="56" spans="1:30" x14ac:dyDescent="0.25">
      <c r="A56"/>
      <c r="B56" s="124"/>
      <c r="C56" s="8"/>
      <c r="D56" s="8"/>
      <c r="E56" s="8"/>
    </row>
    <row r="58" spans="1:30" x14ac:dyDescent="0.25">
      <c r="C58" s="126" t="s">
        <v>60</v>
      </c>
    </row>
    <row r="59" spans="1:30" x14ac:dyDescent="0.25">
      <c r="C59" s="126" t="s">
        <v>87</v>
      </c>
    </row>
    <row r="60" spans="1:30" ht="18.75" x14ac:dyDescent="0.3">
      <c r="C60" s="137" t="s">
        <v>86</v>
      </c>
      <c r="D60" s="138"/>
      <c r="E60" s="138"/>
      <c r="F60" s="138"/>
      <c r="G60" s="138"/>
      <c r="H60" s="138"/>
      <c r="I60" s="138"/>
      <c r="J60" s="138"/>
      <c r="K60" s="138"/>
      <c r="L60" s="138"/>
    </row>
  </sheetData>
  <mergeCells count="3">
    <mergeCell ref="B1:AB1"/>
    <mergeCell ref="B2:AB2"/>
    <mergeCell ref="B3:AB3"/>
  </mergeCells>
  <hyperlinks>
    <hyperlink ref="C60"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 Rev Cap Forecast</vt:lpstr>
      <vt:lpstr>BLANK Rev Forecast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dc:creator>
  <cp:lastModifiedBy>Kate</cp:lastModifiedBy>
  <cp:lastPrinted>2013-08-07T16:59:21Z</cp:lastPrinted>
  <dcterms:created xsi:type="dcterms:W3CDTF">2013-08-05T01:53:34Z</dcterms:created>
  <dcterms:modified xsi:type="dcterms:W3CDTF">2016-03-28T18:43:52Z</dcterms:modified>
</cp:coreProperties>
</file>